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E1E45686-01EC-4E8F-9E83-AB25E2E00338}"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<sst xmlns="http://schemas.openxmlformats.org/spreadsheetml/2006/main" count="2849" uniqueCount="656">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</sst>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1">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 fillId="6" borderId="1"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2"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90" zoomScaleNormal="90" workbookViewId="0">
      <pane xSplit="4" ySplit="1" topLeftCell="E25" activePane="bottomRight" state="frozenSplit"/>
      <selection pane="topRight" activeCell="J1" sqref="J1"/>
      <selection pane="bottomLeft" activeCell="A6" sqref="A6"/>
      <selection pane="bottomRight" activeCell="F28" sqref="F28:F2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588</v>
      </c>
    </row>
    <row r="3" spans="1:14" ht="31.5" x14ac:dyDescent="0.35">
      <c r="A3" s="193">
        <f t="shared" ref="A3:A8" si="0">A2+1</f>
        <v>1</v>
      </c>
      <c r="B3" s="194">
        <f>B2+7</f>
        <v>44809</v>
      </c>
      <c r="C3" s="232">
        <f>B3+6</f>
        <v>44815</v>
      </c>
      <c r="D3" s="396" t="str">
        <f t="shared" ref="D3:D45" si="1">CONCATENATE(TEXT(B3,"JJ/MM/AA"),CHAR(10),"au",CHAR(10),TEXT(C3,"JJ/MM/AA"))</f>
        <v>05/09/22
au
11/09/22</v>
      </c>
      <c r="E3" s="618" t="str">
        <f>TRI_Semestre!A1</f>
        <v>Cycle 1 - Modélisation multiphysique des systèmes</v>
      </c>
      <c r="F3" s="621" t="str">
        <f>Cycle_01!F2</f>
        <v>Comment proposer des modèles de comportement ou de connaissances valides ?</v>
      </c>
      <c r="G3" s="624"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19"/>
      <c r="F4" s="622"/>
      <c r="G4" s="625"/>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20"/>
      <c r="F5" s="623"/>
      <c r="G5" s="626"/>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15" t="str">
        <f>TRI_Semestre!A9</f>
        <v>Cycle 2 - Modélisation des systèmes mécaniques dans le but de choisir les actionneurs</v>
      </c>
      <c r="F6" s="677" t="str">
        <f>Cycle_02!F2</f>
        <v>Comment dimensionner (c'est-à-dire choisir le couple/vitesse de rotation ou effort/vitesse de translation) des actionneurs ?</v>
      </c>
      <c r="G6" s="633"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16"/>
      <c r="F7" s="678"/>
      <c r="G7" s="634"/>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16"/>
      <c r="F8" s="678"/>
      <c r="G8" s="634"/>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17"/>
      <c r="F9" s="679"/>
      <c r="G9" s="635"/>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27" t="s">
        <v>557</v>
      </c>
      <c r="F10" s="628"/>
      <c r="G10" s="628"/>
      <c r="H10" s="628"/>
      <c r="I10" s="628"/>
      <c r="J10" s="628"/>
      <c r="K10" s="629"/>
      <c r="L10" s="283">
        <f t="shared" si="2"/>
        <v>168</v>
      </c>
      <c r="M10" s="283">
        <f t="shared" si="3"/>
        <v>162</v>
      </c>
    </row>
    <row r="11" spans="1:14" ht="32" thickBot="1" x14ac:dyDescent="0.4">
      <c r="A11" s="193"/>
      <c r="B11" s="194">
        <f t="shared" si="4"/>
        <v>44865</v>
      </c>
      <c r="C11" s="232">
        <f t="shared" si="5"/>
        <v>44871</v>
      </c>
      <c r="D11" s="413" t="str">
        <f t="shared" si="1"/>
        <v>31/10/22
au
06/11/22</v>
      </c>
      <c r="E11" s="630"/>
      <c r="F11" s="631"/>
      <c r="G11" s="631"/>
      <c r="H11" s="631"/>
      <c r="I11" s="631"/>
      <c r="J11" s="631"/>
      <c r="K11" s="632"/>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653" t="str">
        <f>TRI_Semestre!A16</f>
        <v>Cycle 3 - Résolution des actions mécaniques en utilisant les théorèmes généraux de la dynamique</v>
      </c>
      <c r="F12" s="680" t="str">
        <f>Cycle_03!F2</f>
        <v>Comment choisir ou justifier le choix de l'actionneur d'un système complexe, en utilisant les théorèmes généraux ?</v>
      </c>
      <c r="G12" s="666"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654"/>
      <c r="F13" s="681"/>
      <c r="G13" s="667"/>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655"/>
      <c r="F14" s="682"/>
      <c r="G14" s="668"/>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656" t="str">
        <f>TRI_Semestre!A22</f>
        <v>Cycle 4 - Résolution des lois de mouvement en utilisant les méthodes énergétiques</v>
      </c>
      <c r="F15" s="683" t="str">
        <f>Cycle_04!F2</f>
        <v>Comment choisir ou justifier le choix de l'actionneur d'un système complexe, en utilisant les méthodes énergétiques ?</v>
      </c>
      <c r="G15" s="669"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57"/>
      <c r="F16" s="684"/>
      <c r="G16" s="670"/>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58"/>
      <c r="F17" s="685"/>
      <c r="G17" s="671"/>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47" t="s">
        <v>75</v>
      </c>
      <c r="F18" s="648"/>
      <c r="G18" s="648"/>
      <c r="H18" s="648"/>
      <c r="I18" s="648"/>
      <c r="J18" s="648"/>
      <c r="K18" s="649"/>
      <c r="L18" s="283">
        <f t="shared" si="2"/>
        <v>112</v>
      </c>
      <c r="M18" s="283">
        <f t="shared" si="3"/>
        <v>106</v>
      </c>
    </row>
    <row r="19" spans="1:20" ht="32" thickBot="1" x14ac:dyDescent="0.4">
      <c r="A19" s="278"/>
      <c r="B19" s="265">
        <f t="shared" si="4"/>
        <v>44921</v>
      </c>
      <c r="C19" s="266">
        <f t="shared" si="5"/>
        <v>44927</v>
      </c>
      <c r="D19" s="433" t="str">
        <f t="shared" si="1"/>
        <v>26/12/22
au
01/01/23</v>
      </c>
      <c r="E19" s="650"/>
      <c r="F19" s="651"/>
      <c r="G19" s="651"/>
      <c r="H19" s="651"/>
      <c r="I19" s="651"/>
      <c r="J19" s="651"/>
      <c r="K19" s="652"/>
      <c r="L19" s="283">
        <f t="shared" si="2"/>
        <v>105</v>
      </c>
      <c r="M19" s="283">
        <f t="shared" si="3"/>
        <v>99</v>
      </c>
    </row>
    <row r="20" spans="1:20" ht="31.5" x14ac:dyDescent="0.35">
      <c r="A20" s="234">
        <f>A17+1</f>
        <v>14</v>
      </c>
      <c r="B20" s="267">
        <f t="shared" si="4"/>
        <v>44928</v>
      </c>
      <c r="C20" s="268">
        <f t="shared" si="5"/>
        <v>44934</v>
      </c>
      <c r="D20" s="415" t="str">
        <f t="shared" si="1"/>
        <v>02/01/23
au
08/01/23</v>
      </c>
      <c r="E20" s="659" t="str">
        <f>TRI_Semestre!A28</f>
        <v>Cycle 5 - Résolution de problèmes par utilisation de l'ingéniérie numérique ou l'apprentissage automatisé</v>
      </c>
      <c r="F20" s="686" t="str">
        <f>Cycle_05!F2</f>
        <v>Comment réaliser un modèle complexe à partir de données ?</v>
      </c>
      <c r="G20" s="672"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660"/>
      <c r="F21" s="687"/>
      <c r="G21" s="673"/>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661"/>
      <c r="F22" s="688"/>
      <c r="G22" s="674"/>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662" t="str">
        <f>TRI_Semestre!A35</f>
        <v>Cycle 6 - Conception de la commande des systèmes asservis</v>
      </c>
      <c r="F23" s="689" t="str">
        <f>Cycle_06!F2</f>
        <v>Comment corriger le comportement d'un système asservi pour qu'il répondre au cahier des charges ?</v>
      </c>
      <c r="G23" s="675"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63"/>
      <c r="F24" s="690"/>
      <c r="G24" s="676"/>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40" t="s">
        <v>234</v>
      </c>
      <c r="F25" s="641"/>
      <c r="G25" s="641"/>
      <c r="H25" s="641"/>
      <c r="I25" s="641"/>
      <c r="J25" s="641"/>
      <c r="K25" s="642"/>
      <c r="L25" s="283">
        <f t="shared" si="2"/>
        <v>63</v>
      </c>
      <c r="M25" s="283">
        <f t="shared" si="3"/>
        <v>57</v>
      </c>
    </row>
    <row r="26" spans="1:20" ht="32" thickBot="1" x14ac:dyDescent="0.4">
      <c r="A26" s="193"/>
      <c r="B26" s="194">
        <f t="shared" si="4"/>
        <v>44970</v>
      </c>
      <c r="C26" s="232">
        <f t="shared" si="5"/>
        <v>44976</v>
      </c>
      <c r="D26" s="272" t="str">
        <f t="shared" si="1"/>
        <v>13/02/23
au
19/02/23</v>
      </c>
      <c r="E26" s="643"/>
      <c r="F26" s="644"/>
      <c r="G26" s="644"/>
      <c r="H26" s="644"/>
      <c r="I26" s="644"/>
      <c r="J26" s="644"/>
      <c r="K26" s="645"/>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64" t="str">
        <f>TRI_Semestre!A43</f>
        <v>Cycle 7 - Conception de la commande des systèmes séquentiels</v>
      </c>
      <c r="F28" s="638" t="str">
        <f>Cycle_07!F2</f>
        <v>Comment corriger le comportement d'un système asservi pour qu'il répondre au cahier des charges ?</v>
      </c>
      <c r="G28" s="636"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65"/>
      <c r="F29" s="639"/>
      <c r="G29" s="637"/>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46" t="s">
        <v>216</v>
      </c>
      <c r="F34" s="646"/>
      <c r="G34" s="646"/>
      <c r="H34" s="646"/>
      <c r="I34" s="646"/>
      <c r="J34" s="646"/>
      <c r="K34" s="646"/>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46"/>
      <c r="F35" s="646"/>
      <c r="G35" s="646"/>
      <c r="H35" s="646"/>
      <c r="I35" s="646"/>
      <c r="J35" s="646"/>
      <c r="K35" s="646"/>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1" t="s">
        <v>276</v>
      </c>
      <c r="B1" s="1211"/>
      <c r="C1" s="1211"/>
      <c r="D1" s="1211"/>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1203"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1204"/>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1204"/>
      <c r="D8" s="304" t="s">
        <v>2</v>
      </c>
      <c r="J8" s="310" t="s">
        <v>401</v>
      </c>
      <c r="K8" s="311" t="s">
        <v>402</v>
      </c>
      <c r="L8" s="482"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1205"/>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1203"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1205"/>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03"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04"/>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04"/>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05"/>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3" t="str">
        <f t="shared" si="2"/>
        <v>B1-01 - Identifier les performances à prévoir ou à évaluer.</v>
      </c>
      <c r="Q24" s="483" t="s">
        <v>344</v>
      </c>
      <c r="R24" s="315" t="s">
        <v>6</v>
      </c>
    </row>
    <row r="25" spans="1:18" x14ac:dyDescent="0.35">
      <c r="A25" s="299" t="s">
        <v>329</v>
      </c>
      <c r="B25" s="300" t="s">
        <v>330</v>
      </c>
      <c r="C25" s="300"/>
      <c r="D25" s="301"/>
      <c r="N25" s="313" t="s">
        <v>345</v>
      </c>
      <c r="O25" s="314" t="s">
        <v>346</v>
      </c>
      <c r="P25" s="484" t="str">
        <f t="shared" si="2"/>
        <v>B1-02 - Identifier les grandeurs d'entrée et de sortie d’un modèle.</v>
      </c>
      <c r="Q25" s="483" t="s">
        <v>344</v>
      </c>
      <c r="R25" s="315" t="s">
        <v>6</v>
      </c>
    </row>
    <row r="26" spans="1:18" ht="21" x14ac:dyDescent="0.35">
      <c r="A26" s="302" t="s">
        <v>331</v>
      </c>
      <c r="B26" s="303" t="s">
        <v>332</v>
      </c>
      <c r="C26" s="1203" t="s">
        <v>333</v>
      </c>
      <c r="D26" s="304" t="s">
        <v>6</v>
      </c>
      <c r="N26" s="313" t="s">
        <v>347</v>
      </c>
      <c r="O26" s="314" t="s">
        <v>348</v>
      </c>
      <c r="P26" s="484" t="str">
        <f t="shared" si="2"/>
        <v>B1-03 - Identifier les paramètres d’un modèle.</v>
      </c>
      <c r="Q26" s="483" t="s">
        <v>344</v>
      </c>
      <c r="R26" s="315" t="s">
        <v>6</v>
      </c>
    </row>
    <row r="27" spans="1:18" x14ac:dyDescent="0.35">
      <c r="A27" s="302" t="s">
        <v>334</v>
      </c>
      <c r="B27" s="303" t="s">
        <v>335</v>
      </c>
      <c r="C27" s="1204"/>
      <c r="D27" s="304" t="s">
        <v>6</v>
      </c>
      <c r="N27" s="313" t="s">
        <v>349</v>
      </c>
      <c r="O27" s="314" t="s">
        <v>350</v>
      </c>
      <c r="P27" s="485" t="str">
        <f t="shared" si="2"/>
        <v>B1-04 - Identifier et justifier les hypothèses nécessaires à la modélisation.</v>
      </c>
      <c r="Q27" s="483" t="s">
        <v>344</v>
      </c>
      <c r="R27" s="315" t="s">
        <v>6</v>
      </c>
    </row>
    <row r="28" spans="1:18" ht="31.5" x14ac:dyDescent="0.35">
      <c r="A28" s="302" t="s">
        <v>336</v>
      </c>
      <c r="B28" s="303" t="s">
        <v>337</v>
      </c>
      <c r="C28" s="1204"/>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05"/>
      <c r="D29" s="304" t="s">
        <v>6</v>
      </c>
      <c r="N29" s="313" t="s">
        <v>355</v>
      </c>
      <c r="O29" s="314" t="s">
        <v>356</v>
      </c>
      <c r="P29" s="483" t="str">
        <f t="shared" si="2"/>
        <v>B2-02 - Compléter un modèle multiphysique.</v>
      </c>
      <c r="Q29" s="366" t="s">
        <v>357</v>
      </c>
      <c r="R29" s="315" t="s">
        <v>7</v>
      </c>
    </row>
    <row r="30" spans="1:18" ht="31.5" x14ac:dyDescent="0.35">
      <c r="N30" s="313" t="s">
        <v>358</v>
      </c>
      <c r="O30" s="314" t="s">
        <v>359</v>
      </c>
      <c r="P30" s="485"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06"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07"/>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07"/>
      <c r="D35" s="315" t="s">
        <v>6</v>
      </c>
      <c r="N35" s="313" t="s">
        <v>372</v>
      </c>
      <c r="O35" s="314" t="s">
        <v>373</v>
      </c>
      <c r="P35" s="314" t="str">
        <f t="shared" si="2"/>
        <v>B2-08 - Simplifier un modèle.</v>
      </c>
      <c r="Q35" s="314" t="s">
        <v>580</v>
      </c>
      <c r="R35" s="315" t="s">
        <v>7</v>
      </c>
    </row>
    <row r="36" spans="1:18" ht="42" x14ac:dyDescent="0.35">
      <c r="A36" s="313" t="s">
        <v>349</v>
      </c>
      <c r="B36" s="314" t="s">
        <v>350</v>
      </c>
      <c r="C36" s="1208"/>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589</v>
      </c>
      <c r="R37" s="315" t="s">
        <v>7</v>
      </c>
    </row>
    <row r="38" spans="1:18" ht="115.5" x14ac:dyDescent="0.35">
      <c r="A38" s="313" t="s">
        <v>352</v>
      </c>
      <c r="B38" s="314" t="s">
        <v>353</v>
      </c>
      <c r="C38" s="314" t="s">
        <v>354</v>
      </c>
      <c r="D38" s="315" t="s">
        <v>6</v>
      </c>
      <c r="N38" s="316" t="s">
        <v>381</v>
      </c>
      <c r="O38" s="314" t="s">
        <v>382</v>
      </c>
      <c r="P38" s="483" t="str">
        <f t="shared" si="2"/>
        <v>B2-11 - Proposer une modélisation des liaisons avec leurs caractéristiques géométriques.</v>
      </c>
      <c r="Q38" s="366" t="s">
        <v>383</v>
      </c>
      <c r="R38" s="315" t="s">
        <v>2</v>
      </c>
    </row>
    <row r="39" spans="1:18" ht="115.5" x14ac:dyDescent="0.35">
      <c r="A39" s="313" t="s">
        <v>355</v>
      </c>
      <c r="B39" s="314" t="s">
        <v>356</v>
      </c>
      <c r="C39" s="1206" t="s">
        <v>357</v>
      </c>
      <c r="D39" s="315" t="s">
        <v>7</v>
      </c>
      <c r="N39" s="316" t="s">
        <v>384</v>
      </c>
      <c r="O39" s="314" t="s">
        <v>385</v>
      </c>
      <c r="P39" s="485" t="str">
        <f t="shared" si="2"/>
        <v>B2-12 - Proposer un modèle cinématique à partir d'un système réel ou d'une maquette numérique.</v>
      </c>
      <c r="Q39" s="477" t="s">
        <v>383</v>
      </c>
      <c r="R39" s="315" t="s">
        <v>2</v>
      </c>
    </row>
    <row r="40" spans="1:18" ht="84" x14ac:dyDescent="0.35">
      <c r="A40" s="313" t="s">
        <v>358</v>
      </c>
      <c r="B40" s="314" t="s">
        <v>359</v>
      </c>
      <c r="C40" s="1208"/>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06"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08"/>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6"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7" t="str">
        <f t="shared" si="2"/>
        <v>C2-09 - Déterminer la loi de mouvement dans le cas où les efforts extérieurs sont connus.</v>
      </c>
      <c r="Q61" s="480"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2"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3"/>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8"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9" t="str">
        <f t="shared" si="3"/>
        <v>D3-05 - Identifier les erreurs de méthode.</v>
      </c>
      <c r="Q78" s="481"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09" t="s">
        <v>499</v>
      </c>
      <c r="D98" s="334" t="s">
        <v>4</v>
      </c>
    </row>
    <row r="99" spans="1:4" x14ac:dyDescent="0.35">
      <c r="A99" s="332" t="s">
        <v>500</v>
      </c>
      <c r="B99" s="333" t="s">
        <v>501</v>
      </c>
      <c r="C99" s="1210"/>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1" t="s">
        <v>276</v>
      </c>
      <c r="B1" s="1211"/>
      <c r="C1" s="1211"/>
      <c r="D1" s="1211"/>
      <c r="G1" s="1211" t="s">
        <v>548</v>
      </c>
      <c r="H1" s="1211"/>
      <c r="I1" s="1211"/>
      <c r="J1" s="1211"/>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03" t="s">
        <v>284</v>
      </c>
      <c r="D6" s="304" t="s">
        <v>2</v>
      </c>
      <c r="E6" t="b">
        <f t="shared" si="0"/>
        <v>1</v>
      </c>
      <c r="F6" t="b">
        <f t="shared" ref="F6:F69" si="1">EXACT(C6,I6)</f>
        <v>1</v>
      </c>
      <c r="G6" s="302" t="s">
        <v>282</v>
      </c>
      <c r="H6" s="303" t="s">
        <v>283</v>
      </c>
      <c r="I6" s="1203" t="s">
        <v>284</v>
      </c>
      <c r="J6" s="304" t="s">
        <v>2</v>
      </c>
    </row>
    <row r="7" spans="1:10" ht="21" x14ac:dyDescent="0.35">
      <c r="A7" s="302" t="s">
        <v>285</v>
      </c>
      <c r="B7" s="303" t="s">
        <v>286</v>
      </c>
      <c r="C7" s="1204"/>
      <c r="D7" s="304" t="s">
        <v>2</v>
      </c>
      <c r="E7" t="b">
        <f t="shared" si="0"/>
        <v>1</v>
      </c>
      <c r="F7" t="b">
        <f t="shared" si="1"/>
        <v>1</v>
      </c>
      <c r="G7" s="302" t="s">
        <v>285</v>
      </c>
      <c r="H7" s="303" t="s">
        <v>286</v>
      </c>
      <c r="I7" s="1204"/>
      <c r="J7" s="304" t="s">
        <v>2</v>
      </c>
    </row>
    <row r="8" spans="1:10" x14ac:dyDescent="0.35">
      <c r="A8" s="302" t="s">
        <v>287</v>
      </c>
      <c r="B8" s="303" t="s">
        <v>288</v>
      </c>
      <c r="C8" s="1204"/>
      <c r="D8" s="304" t="s">
        <v>2</v>
      </c>
      <c r="E8" t="b">
        <f t="shared" si="0"/>
        <v>1</v>
      </c>
      <c r="F8" t="b">
        <f t="shared" si="1"/>
        <v>1</v>
      </c>
      <c r="G8" s="302" t="s">
        <v>287</v>
      </c>
      <c r="H8" s="303" t="s">
        <v>288</v>
      </c>
      <c r="I8" s="1204"/>
      <c r="J8" s="304" t="s">
        <v>2</v>
      </c>
    </row>
    <row r="9" spans="1:10" x14ac:dyDescent="0.35">
      <c r="A9" s="302" t="s">
        <v>289</v>
      </c>
      <c r="B9" s="303" t="s">
        <v>290</v>
      </c>
      <c r="C9" s="1205"/>
      <c r="D9" s="304" t="s">
        <v>2</v>
      </c>
      <c r="E9" t="b">
        <f t="shared" si="0"/>
        <v>1</v>
      </c>
      <c r="F9" t="b">
        <f t="shared" si="1"/>
        <v>1</v>
      </c>
      <c r="G9" s="302" t="s">
        <v>289</v>
      </c>
      <c r="H9" s="303" t="s">
        <v>290</v>
      </c>
      <c r="I9" s="1205"/>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03" t="s">
        <v>294</v>
      </c>
      <c r="D11" s="304" t="s">
        <v>4</v>
      </c>
      <c r="E11" t="b">
        <f t="shared" si="0"/>
        <v>1</v>
      </c>
      <c r="F11" t="b">
        <f t="shared" si="1"/>
        <v>1</v>
      </c>
      <c r="G11" s="302" t="s">
        <v>292</v>
      </c>
      <c r="H11" s="303" t="s">
        <v>293</v>
      </c>
      <c r="I11" s="1203" t="s">
        <v>294</v>
      </c>
      <c r="J11" s="304" t="s">
        <v>4</v>
      </c>
    </row>
    <row r="12" spans="1:10" x14ac:dyDescent="0.35">
      <c r="A12" s="302" t="s">
        <v>295</v>
      </c>
      <c r="B12" s="303" t="s">
        <v>296</v>
      </c>
      <c r="C12" s="1205"/>
      <c r="D12" s="304" t="s">
        <v>4</v>
      </c>
      <c r="E12" t="b">
        <f t="shared" si="0"/>
        <v>1</v>
      </c>
      <c r="F12" t="b">
        <f t="shared" si="1"/>
        <v>1</v>
      </c>
      <c r="G12" s="302" t="s">
        <v>295</v>
      </c>
      <c r="H12" s="303" t="s">
        <v>296</v>
      </c>
      <c r="I12" s="1205"/>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03" t="s">
        <v>304</v>
      </c>
      <c r="D15" s="304" t="s">
        <v>2</v>
      </c>
      <c r="E15" t="b">
        <f t="shared" si="0"/>
        <v>1</v>
      </c>
      <c r="F15" t="b">
        <f t="shared" si="1"/>
        <v>1</v>
      </c>
      <c r="G15" s="302" t="s">
        <v>302</v>
      </c>
      <c r="H15" s="303" t="s">
        <v>303</v>
      </c>
      <c r="I15" s="1203" t="s">
        <v>304</v>
      </c>
      <c r="J15" s="304" t="s">
        <v>4</v>
      </c>
    </row>
    <row r="16" spans="1:10" ht="21" x14ac:dyDescent="0.35">
      <c r="A16" s="302" t="s">
        <v>305</v>
      </c>
      <c r="B16" s="303" t="s">
        <v>306</v>
      </c>
      <c r="C16" s="1204"/>
      <c r="D16" s="304" t="s">
        <v>6</v>
      </c>
      <c r="E16" t="b">
        <f t="shared" si="0"/>
        <v>1</v>
      </c>
      <c r="F16" t="b">
        <f t="shared" si="1"/>
        <v>1</v>
      </c>
      <c r="G16" s="302" t="s">
        <v>305</v>
      </c>
      <c r="H16" s="303" t="s">
        <v>306</v>
      </c>
      <c r="I16" s="1204"/>
      <c r="J16" s="304" t="s">
        <v>6</v>
      </c>
    </row>
    <row r="17" spans="1:10" ht="21" x14ac:dyDescent="0.35">
      <c r="A17" s="302" t="s">
        <v>307</v>
      </c>
      <c r="B17" s="303" t="s">
        <v>308</v>
      </c>
      <c r="C17" s="1204"/>
      <c r="D17" s="304" t="s">
        <v>2</v>
      </c>
      <c r="E17" t="b">
        <f t="shared" si="0"/>
        <v>1</v>
      </c>
      <c r="F17" t="b">
        <f t="shared" si="1"/>
        <v>1</v>
      </c>
      <c r="G17" s="302" t="s">
        <v>307</v>
      </c>
      <c r="H17" s="303" t="s">
        <v>308</v>
      </c>
      <c r="I17" s="1204"/>
      <c r="J17" s="304" t="s">
        <v>2</v>
      </c>
    </row>
    <row r="18" spans="1:10" ht="21" x14ac:dyDescent="0.35">
      <c r="A18" s="302" t="s">
        <v>309</v>
      </c>
      <c r="B18" s="303" t="s">
        <v>310</v>
      </c>
      <c r="C18" s="1205"/>
      <c r="D18" s="304" t="s">
        <v>2</v>
      </c>
      <c r="E18" t="b">
        <f t="shared" si="0"/>
        <v>1</v>
      </c>
      <c r="F18" t="b">
        <f t="shared" si="1"/>
        <v>1</v>
      </c>
      <c r="G18" s="302" t="s">
        <v>309</v>
      </c>
      <c r="H18" s="303" t="s">
        <v>310</v>
      </c>
      <c r="I18" s="1205"/>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03" t="s">
        <v>333</v>
      </c>
      <c r="D26" s="304" t="s">
        <v>6</v>
      </c>
      <c r="E26" t="b">
        <f t="shared" si="2"/>
        <v>1</v>
      </c>
      <c r="F26" t="b">
        <f t="shared" si="1"/>
        <v>1</v>
      </c>
      <c r="G26" s="302" t="s">
        <v>331</v>
      </c>
      <c r="H26" s="303" t="s">
        <v>332</v>
      </c>
      <c r="I26" s="1214" t="s">
        <v>333</v>
      </c>
      <c r="J26" s="304" t="s">
        <v>6</v>
      </c>
    </row>
    <row r="27" spans="1:10" x14ac:dyDescent="0.35">
      <c r="A27" s="302" t="s">
        <v>334</v>
      </c>
      <c r="B27" s="303" t="s">
        <v>335</v>
      </c>
      <c r="C27" s="1204"/>
      <c r="D27" s="304" t="s">
        <v>6</v>
      </c>
      <c r="E27" t="b">
        <f t="shared" si="2"/>
        <v>1</v>
      </c>
      <c r="F27" t="b">
        <f t="shared" si="1"/>
        <v>1</v>
      </c>
      <c r="G27" s="302" t="s">
        <v>334</v>
      </c>
      <c r="H27" s="303" t="s">
        <v>335</v>
      </c>
      <c r="I27" s="1215"/>
      <c r="J27" s="304" t="s">
        <v>6</v>
      </c>
    </row>
    <row r="28" spans="1:10" ht="31.5" x14ac:dyDescent="0.35">
      <c r="A28" s="302" t="s">
        <v>336</v>
      </c>
      <c r="B28" s="303" t="s">
        <v>337</v>
      </c>
      <c r="C28" s="1204"/>
      <c r="D28" s="304" t="s">
        <v>6</v>
      </c>
      <c r="E28" t="b">
        <f t="shared" si="2"/>
        <v>1</v>
      </c>
      <c r="F28" t="b">
        <f t="shared" si="1"/>
        <v>1</v>
      </c>
      <c r="G28" s="302" t="s">
        <v>336</v>
      </c>
      <c r="H28" s="303" t="s">
        <v>337</v>
      </c>
      <c r="I28" s="1215"/>
      <c r="J28" s="304" t="s">
        <v>6</v>
      </c>
    </row>
    <row r="29" spans="1:10" ht="21" x14ac:dyDescent="0.35">
      <c r="A29" s="302" t="s">
        <v>338</v>
      </c>
      <c r="B29" s="303" t="s">
        <v>339</v>
      </c>
      <c r="C29" s="1205"/>
      <c r="D29" s="304" t="s">
        <v>6</v>
      </c>
      <c r="E29" t="b">
        <f t="shared" si="2"/>
        <v>1</v>
      </c>
      <c r="F29" t="b">
        <f t="shared" si="1"/>
        <v>1</v>
      </c>
      <c r="G29" s="302" t="s">
        <v>338</v>
      </c>
      <c r="H29" s="303" t="s">
        <v>339</v>
      </c>
      <c r="I29" s="1216"/>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06"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07"/>
      <c r="D34" s="315" t="s">
        <v>6</v>
      </c>
      <c r="E34" t="b">
        <f t="shared" si="2"/>
        <v>1</v>
      </c>
      <c r="F34" t="b">
        <f t="shared" si="1"/>
        <v>1</v>
      </c>
      <c r="G34" s="313" t="s">
        <v>345</v>
      </c>
      <c r="H34" s="314" t="s">
        <v>346</v>
      </c>
      <c r="I34" s="356"/>
      <c r="J34" s="315" t="s">
        <v>6</v>
      </c>
    </row>
    <row r="35" spans="1:10" x14ac:dyDescent="0.35">
      <c r="A35" s="313" t="s">
        <v>347</v>
      </c>
      <c r="B35" s="314" t="s">
        <v>348</v>
      </c>
      <c r="C35" s="1207"/>
      <c r="D35" s="315" t="s">
        <v>6</v>
      </c>
      <c r="E35" t="b">
        <f t="shared" si="2"/>
        <v>1</v>
      </c>
      <c r="F35" t="b">
        <f t="shared" si="1"/>
        <v>1</v>
      </c>
      <c r="G35" s="313" t="s">
        <v>347</v>
      </c>
      <c r="H35" s="314" t="s">
        <v>348</v>
      </c>
      <c r="I35" s="356"/>
      <c r="J35" s="315" t="s">
        <v>6</v>
      </c>
    </row>
    <row r="36" spans="1:10" ht="21" x14ac:dyDescent="0.35">
      <c r="A36" s="313" t="s">
        <v>349</v>
      </c>
      <c r="B36" s="314" t="s">
        <v>350</v>
      </c>
      <c r="C36" s="1208"/>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06"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08"/>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06"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08"/>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2"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3"/>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09"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10"/>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6" t="s">
        <v>100</v>
      </c>
      <c r="B1" s="1277"/>
      <c r="C1" s="1277"/>
      <c r="D1" s="1277"/>
      <c r="E1" s="1277"/>
      <c r="F1" s="1276" t="s">
        <v>101</v>
      </c>
      <c r="G1" s="1277"/>
      <c r="H1" s="1277"/>
      <c r="I1" s="1277"/>
      <c r="J1" s="1277"/>
    </row>
    <row r="2" spans="1:10" s="108" customFormat="1" ht="13.5" customHeight="1" thickBot="1" x14ac:dyDescent="0.4">
      <c r="A2" s="1288" t="e">
        <f>#REF!</f>
        <v>#REF!</v>
      </c>
      <c r="B2" s="1289"/>
      <c r="C2" s="1289"/>
      <c r="D2" s="1289"/>
      <c r="E2" s="1289"/>
      <c r="F2" s="1290" t="e">
        <f>#REF!</f>
        <v>#REF!</v>
      </c>
      <c r="G2" s="1291"/>
      <c r="H2" s="1291"/>
      <c r="I2" s="1291"/>
      <c r="J2" s="1292"/>
    </row>
    <row r="3" spans="1:10" ht="15.75" customHeight="1" thickBot="1" x14ac:dyDescent="0.4">
      <c r="F3" s="107"/>
      <c r="G3" s="107"/>
      <c r="H3" s="107"/>
      <c r="I3" s="107"/>
      <c r="J3" s="107"/>
    </row>
    <row r="4" spans="1:10" ht="15" customHeight="1" x14ac:dyDescent="0.3">
      <c r="A4" s="1276" t="s">
        <v>108</v>
      </c>
      <c r="B4" s="1277"/>
      <c r="C4" s="1277"/>
      <c r="D4" s="1278"/>
      <c r="E4" s="1276" t="s">
        <v>77</v>
      </c>
      <c r="F4" s="1277"/>
      <c r="G4" s="1278"/>
      <c r="H4" s="1276" t="s">
        <v>1</v>
      </c>
      <c r="I4" s="1277"/>
      <c r="J4" s="1278"/>
    </row>
    <row r="5" spans="1:10" ht="25.5" customHeight="1" x14ac:dyDescent="0.3">
      <c r="A5" s="1253" t="s">
        <v>87</v>
      </c>
      <c r="B5" s="1282"/>
      <c r="C5" s="1282"/>
      <c r="D5" s="1255"/>
      <c r="E5" s="110" t="s">
        <v>33</v>
      </c>
      <c r="F5" s="1286" t="s">
        <v>24</v>
      </c>
      <c r="G5" s="1287"/>
      <c r="H5" s="111" t="s">
        <v>34</v>
      </c>
      <c r="I5" s="1286" t="s">
        <v>30</v>
      </c>
      <c r="J5" s="1287"/>
    </row>
    <row r="6" spans="1:10" ht="25.5" customHeight="1" x14ac:dyDescent="0.3">
      <c r="A6" s="1253"/>
      <c r="B6" s="1282"/>
      <c r="C6" s="1282"/>
      <c r="D6" s="1255"/>
      <c r="E6" s="110"/>
      <c r="F6" s="1286"/>
      <c r="G6" s="1287"/>
      <c r="H6" s="111" t="s">
        <v>35</v>
      </c>
      <c r="I6" s="1286" t="s">
        <v>31</v>
      </c>
      <c r="J6" s="1287"/>
    </row>
    <row r="7" spans="1:10" ht="25.5" customHeight="1" x14ac:dyDescent="0.3">
      <c r="A7" s="1253"/>
      <c r="B7" s="1282"/>
      <c r="C7" s="1282"/>
      <c r="D7" s="1255"/>
      <c r="E7" s="110"/>
      <c r="F7" s="1286"/>
      <c r="G7" s="1287"/>
      <c r="H7" s="111" t="s">
        <v>36</v>
      </c>
      <c r="I7" s="1286" t="s">
        <v>32</v>
      </c>
      <c r="J7" s="1287"/>
    </row>
    <row r="8" spans="1:10" ht="25.5" customHeight="1" x14ac:dyDescent="0.3">
      <c r="A8" s="1253"/>
      <c r="B8" s="1282"/>
      <c r="C8" s="1282"/>
      <c r="D8" s="1255"/>
      <c r="E8" s="110" t="s">
        <v>37</v>
      </c>
      <c r="F8" s="1286" t="s">
        <v>25</v>
      </c>
      <c r="G8" s="1287"/>
      <c r="H8" s="111" t="s">
        <v>38</v>
      </c>
      <c r="I8" s="1286" t="s">
        <v>26</v>
      </c>
      <c r="J8" s="1287"/>
    </row>
    <row r="9" spans="1:10" ht="25.5" customHeight="1" thickBot="1" x14ac:dyDescent="0.35">
      <c r="A9" s="1283"/>
      <c r="B9" s="1284"/>
      <c r="C9" s="1284"/>
      <c r="D9" s="1285"/>
      <c r="E9" s="112" t="s">
        <v>40</v>
      </c>
      <c r="F9" s="1274" t="s">
        <v>65</v>
      </c>
      <c r="G9" s="1275"/>
      <c r="H9" s="112" t="s">
        <v>107</v>
      </c>
      <c r="I9" s="1274" t="s">
        <v>27</v>
      </c>
      <c r="J9" s="1275"/>
    </row>
    <row r="10" spans="1:10" ht="13.5" thickBot="1" x14ac:dyDescent="0.35"/>
    <row r="11" spans="1:10" ht="15.75" customHeight="1" x14ac:dyDescent="0.3">
      <c r="A11" s="1276" t="s">
        <v>95</v>
      </c>
      <c r="B11" s="1277"/>
      <c r="C11" s="1277"/>
      <c r="D11" s="1277"/>
      <c r="E11" s="1277"/>
      <c r="F11" s="1276" t="s">
        <v>106</v>
      </c>
      <c r="G11" s="1277"/>
      <c r="H11" s="1277"/>
      <c r="I11" s="1277"/>
      <c r="J11" s="1278"/>
    </row>
    <row r="12" spans="1:10" ht="40.5" customHeight="1" thickBot="1" x14ac:dyDescent="0.35">
      <c r="A12" s="1279" t="s">
        <v>109</v>
      </c>
      <c r="B12" s="1280"/>
      <c r="C12" s="1280"/>
      <c r="D12" s="1280"/>
      <c r="E12" s="1280"/>
      <c r="F12" s="1279" t="s">
        <v>110</v>
      </c>
      <c r="G12" s="1280"/>
      <c r="H12" s="1280"/>
      <c r="I12" s="1280"/>
      <c r="J12" s="1281"/>
    </row>
    <row r="13" spans="1:10" ht="15.75" customHeight="1" thickBot="1" x14ac:dyDescent="0.35">
      <c r="J13" s="109"/>
    </row>
    <row r="14" spans="1:10" ht="15.75" customHeight="1" x14ac:dyDescent="0.3">
      <c r="A14" s="1276" t="s">
        <v>111</v>
      </c>
      <c r="B14" s="1277"/>
      <c r="C14" s="1277"/>
      <c r="D14" s="1277"/>
      <c r="E14" s="1277"/>
      <c r="F14" s="1276" t="s">
        <v>72</v>
      </c>
      <c r="G14" s="1277"/>
      <c r="H14" s="1277"/>
      <c r="I14" s="1277"/>
      <c r="J14" s="1278"/>
    </row>
    <row r="15" spans="1:10" ht="67.5" customHeight="1" thickBot="1" x14ac:dyDescent="0.35">
      <c r="A15" s="1259" t="s">
        <v>112</v>
      </c>
      <c r="B15" s="1260"/>
      <c r="C15" s="1260"/>
      <c r="D15" s="1260"/>
      <c r="E15" s="1260"/>
      <c r="F15" s="1261" t="s">
        <v>113</v>
      </c>
      <c r="G15" s="1262"/>
      <c r="H15" s="1262"/>
      <c r="I15" s="1262"/>
      <c r="J15" s="1263"/>
    </row>
    <row r="16" spans="1:10" ht="15" customHeight="1" thickBot="1" x14ac:dyDescent="0.35"/>
    <row r="17" spans="1:12" ht="15" customHeight="1" thickBot="1" x14ac:dyDescent="0.35">
      <c r="A17" s="1264" t="s">
        <v>96</v>
      </c>
      <c r="B17" s="1265"/>
      <c r="C17" s="1265"/>
      <c r="D17" s="1265"/>
      <c r="E17" s="1265"/>
      <c r="F17" s="1265"/>
      <c r="G17" s="1265"/>
      <c r="H17" s="1265"/>
      <c r="I17" s="1265"/>
      <c r="J17" s="1266"/>
    </row>
    <row r="18" spans="1:12" ht="15" customHeight="1" thickBot="1" x14ac:dyDescent="0.35">
      <c r="A18" s="1267" t="s">
        <v>114</v>
      </c>
      <c r="B18" s="1268"/>
      <c r="C18" s="1268"/>
      <c r="D18" s="1268"/>
      <c r="E18" s="1268"/>
      <c r="F18" s="1269" t="s">
        <v>115</v>
      </c>
      <c r="G18" s="1269"/>
      <c r="H18" s="1269"/>
      <c r="I18" s="1269"/>
      <c r="J18" s="1270"/>
    </row>
    <row r="19" spans="1:12" ht="15" customHeight="1" thickBot="1" x14ac:dyDescent="0.35">
      <c r="F19" s="109"/>
      <c r="G19" s="109"/>
      <c r="H19" s="109"/>
      <c r="I19" s="109"/>
    </row>
    <row r="20" spans="1:12" s="108" customFormat="1" ht="27" customHeight="1" x14ac:dyDescent="0.35">
      <c r="A20" s="115" t="s">
        <v>105</v>
      </c>
      <c r="B20" s="1271" t="s">
        <v>102</v>
      </c>
      <c r="C20" s="1272"/>
      <c r="D20" s="1273"/>
      <c r="E20" s="1271" t="s">
        <v>103</v>
      </c>
      <c r="F20" s="1272"/>
      <c r="G20" s="1273"/>
      <c r="H20" s="1271" t="s">
        <v>104</v>
      </c>
      <c r="I20" s="1272"/>
      <c r="J20" s="1273"/>
    </row>
    <row r="21" spans="1:12" ht="15" customHeight="1" x14ac:dyDescent="0.3">
      <c r="A21" s="113" t="s">
        <v>97</v>
      </c>
      <c r="B21" s="1246" t="s">
        <v>238</v>
      </c>
      <c r="C21" s="1247"/>
      <c r="D21" s="1248"/>
      <c r="E21" s="1249" t="s">
        <v>243</v>
      </c>
      <c r="F21" s="1247"/>
      <c r="G21" s="1248"/>
      <c r="H21" s="1246" t="s">
        <v>245</v>
      </c>
      <c r="I21" s="1247"/>
      <c r="J21" s="1248"/>
    </row>
    <row r="22" spans="1:12" ht="72.650000000000006" customHeight="1" x14ac:dyDescent="0.3">
      <c r="A22" s="228" t="s">
        <v>235</v>
      </c>
      <c r="B22" s="1250" t="s">
        <v>236</v>
      </c>
      <c r="C22" s="1251"/>
      <c r="D22" s="1252"/>
      <c r="E22" s="1253" t="s">
        <v>250</v>
      </c>
      <c r="F22" s="1254"/>
      <c r="G22" s="1255"/>
      <c r="H22" s="1256" t="s">
        <v>246</v>
      </c>
      <c r="I22" s="1257"/>
      <c r="J22" s="1258"/>
    </row>
    <row r="23" spans="1:12" ht="39" x14ac:dyDescent="0.3">
      <c r="A23" s="113" t="s">
        <v>98</v>
      </c>
      <c r="B23" s="229" t="s">
        <v>116</v>
      </c>
      <c r="C23" s="1223" t="s">
        <v>213</v>
      </c>
      <c r="D23" s="1224"/>
      <c r="E23" s="119" t="s">
        <v>252</v>
      </c>
      <c r="F23" s="117" t="s">
        <v>253</v>
      </c>
      <c r="G23" s="120"/>
      <c r="H23" s="121" t="s">
        <v>116</v>
      </c>
      <c r="I23" s="122" t="s">
        <v>124</v>
      </c>
      <c r="J23" s="120"/>
    </row>
    <row r="24" spans="1:12" ht="65.150000000000006" customHeight="1" x14ac:dyDescent="0.3">
      <c r="A24" s="113"/>
      <c r="B24" s="116" t="s">
        <v>117</v>
      </c>
      <c r="C24" s="1223" t="s">
        <v>237</v>
      </c>
      <c r="D24" s="122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5" t="s">
        <v>240</v>
      </c>
      <c r="C27" s="1226"/>
      <c r="D27" s="1227"/>
      <c r="E27" s="1228" t="s">
        <v>241</v>
      </c>
      <c r="F27" s="1226"/>
      <c r="G27" s="1227"/>
      <c r="H27" s="1225" t="s">
        <v>242</v>
      </c>
      <c r="I27" s="1229"/>
      <c r="J27" s="1230"/>
    </row>
    <row r="28" spans="1:12" ht="88.5" customHeight="1" x14ac:dyDescent="0.3">
      <c r="A28" s="113"/>
      <c r="B28" s="1231" t="s">
        <v>251</v>
      </c>
      <c r="C28" s="1232"/>
      <c r="D28" s="1233"/>
      <c r="E28" s="1234" t="s">
        <v>251</v>
      </c>
      <c r="F28" s="1235"/>
      <c r="G28" s="1236"/>
      <c r="H28" s="1234" t="s">
        <v>249</v>
      </c>
      <c r="I28" s="1235"/>
      <c r="J28" s="1236"/>
    </row>
    <row r="29" spans="1:12" ht="13.5" thickBot="1" x14ac:dyDescent="0.35">
      <c r="A29" s="114"/>
      <c r="B29" s="1237"/>
      <c r="C29" s="1238"/>
      <c r="D29" s="1239"/>
      <c r="E29" s="1237"/>
      <c r="F29" s="1238"/>
      <c r="G29" s="1239"/>
      <c r="H29" s="124"/>
      <c r="I29" s="125"/>
      <c r="J29" s="126"/>
    </row>
    <row r="30" spans="1:12" ht="15" customHeight="1" x14ac:dyDescent="0.3">
      <c r="A30" s="113" t="s">
        <v>99</v>
      </c>
      <c r="B30" s="1240"/>
      <c r="C30" s="1241"/>
      <c r="D30" s="1242"/>
      <c r="E30" s="1240"/>
      <c r="F30" s="1241"/>
      <c r="G30" s="1242"/>
      <c r="H30" s="1243"/>
      <c r="I30" s="1244"/>
      <c r="J30" s="1245"/>
    </row>
    <row r="31" spans="1:12" ht="26.5" thickBot="1" x14ac:dyDescent="0.35">
      <c r="A31" s="114" t="s">
        <v>244</v>
      </c>
      <c r="B31" s="1217" t="s">
        <v>70</v>
      </c>
      <c r="C31" s="1218"/>
      <c r="D31" s="1219"/>
      <c r="E31" s="1217" t="s">
        <v>70</v>
      </c>
      <c r="F31" s="1218"/>
      <c r="G31" s="1219"/>
      <c r="H31" s="1220" t="s">
        <v>70</v>
      </c>
      <c r="I31" s="1221"/>
      <c r="J31" s="122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6" t="s">
        <v>100</v>
      </c>
      <c r="B1" s="1277"/>
      <c r="C1" s="1277"/>
      <c r="D1" s="1277"/>
      <c r="E1" s="1277"/>
      <c r="F1" s="1276" t="s">
        <v>101</v>
      </c>
      <c r="G1" s="1277"/>
      <c r="H1" s="1277"/>
      <c r="I1" s="1277"/>
      <c r="J1" s="1277"/>
    </row>
    <row r="2" spans="1:10" s="108" customFormat="1" ht="13.5" customHeight="1" thickBot="1" x14ac:dyDescent="0.4">
      <c r="A2" s="1288" t="e">
        <f>#REF!</f>
        <v>#REF!</v>
      </c>
      <c r="B2" s="1289"/>
      <c r="C2" s="1289"/>
      <c r="D2" s="1289"/>
      <c r="E2" s="1289"/>
      <c r="F2" s="1290" t="e">
        <f>#REF!</f>
        <v>#REF!</v>
      </c>
      <c r="G2" s="1291"/>
      <c r="H2" s="1291"/>
      <c r="I2" s="1291"/>
      <c r="J2" s="1292"/>
    </row>
    <row r="3" spans="1:10" ht="15.75" customHeight="1" thickBot="1" x14ac:dyDescent="0.4">
      <c r="F3" s="107"/>
      <c r="G3" s="107"/>
      <c r="H3" s="107"/>
      <c r="I3" s="107"/>
      <c r="J3" s="107"/>
    </row>
    <row r="4" spans="1:10" ht="15" customHeight="1" x14ac:dyDescent="0.3">
      <c r="A4" s="1276" t="s">
        <v>108</v>
      </c>
      <c r="B4" s="1277"/>
      <c r="C4" s="1277"/>
      <c r="D4" s="1278"/>
      <c r="E4" s="1276" t="s">
        <v>77</v>
      </c>
      <c r="F4" s="1277"/>
      <c r="G4" s="1278"/>
      <c r="H4" s="1276" t="s">
        <v>1</v>
      </c>
      <c r="I4" s="1277"/>
      <c r="J4" s="1278"/>
    </row>
    <row r="5" spans="1:10" x14ac:dyDescent="0.3">
      <c r="A5" s="1253" t="s">
        <v>87</v>
      </c>
      <c r="B5" s="1282"/>
      <c r="C5" s="1282"/>
      <c r="D5" s="1255"/>
      <c r="E5" s="110" t="s">
        <v>33</v>
      </c>
      <c r="F5" s="1286" t="s">
        <v>24</v>
      </c>
      <c r="G5" s="1287"/>
      <c r="H5" s="111" t="s">
        <v>34</v>
      </c>
      <c r="I5" s="1286" t="s">
        <v>30</v>
      </c>
      <c r="J5" s="1287"/>
    </row>
    <row r="6" spans="1:10" ht="25.5" customHeight="1" x14ac:dyDescent="0.3">
      <c r="A6" s="1253"/>
      <c r="B6" s="1282"/>
      <c r="C6" s="1282"/>
      <c r="D6" s="1255"/>
      <c r="E6" s="110"/>
      <c r="F6" s="1286"/>
      <c r="G6" s="1287"/>
      <c r="H6" s="111" t="s">
        <v>35</v>
      </c>
      <c r="I6" s="1286" t="s">
        <v>31</v>
      </c>
      <c r="J6" s="1287"/>
    </row>
    <row r="7" spans="1:10" ht="25.5" customHeight="1" x14ac:dyDescent="0.3">
      <c r="A7" s="1253"/>
      <c r="B7" s="1282"/>
      <c r="C7" s="1282"/>
      <c r="D7" s="1255"/>
      <c r="E7" s="110"/>
      <c r="F7" s="1286"/>
      <c r="G7" s="1287"/>
      <c r="H7" s="111" t="s">
        <v>36</v>
      </c>
      <c r="I7" s="1286" t="s">
        <v>32</v>
      </c>
      <c r="J7" s="1287"/>
    </row>
    <row r="8" spans="1:10" ht="25.5" customHeight="1" x14ac:dyDescent="0.3">
      <c r="A8" s="1253"/>
      <c r="B8" s="1282"/>
      <c r="C8" s="1282"/>
      <c r="D8" s="1255"/>
      <c r="E8" s="110" t="s">
        <v>37</v>
      </c>
      <c r="F8" s="1286" t="s">
        <v>25</v>
      </c>
      <c r="G8" s="1287"/>
      <c r="H8" s="111" t="s">
        <v>38</v>
      </c>
      <c r="I8" s="1286" t="s">
        <v>26</v>
      </c>
      <c r="J8" s="1287"/>
    </row>
    <row r="9" spans="1:10" ht="25.5" customHeight="1" thickBot="1" x14ac:dyDescent="0.35">
      <c r="A9" s="1283"/>
      <c r="B9" s="1284"/>
      <c r="C9" s="1284"/>
      <c r="D9" s="1285"/>
      <c r="E9" s="112" t="s">
        <v>40</v>
      </c>
      <c r="F9" s="1274" t="s">
        <v>65</v>
      </c>
      <c r="G9" s="1275"/>
      <c r="H9" s="112" t="s">
        <v>107</v>
      </c>
      <c r="I9" s="1274" t="s">
        <v>27</v>
      </c>
      <c r="J9" s="1275"/>
    </row>
    <row r="10" spans="1:10" ht="13.5" thickBot="1" x14ac:dyDescent="0.35"/>
    <row r="11" spans="1:10" ht="15.75" customHeight="1" x14ac:dyDescent="0.3">
      <c r="A11" s="1276" t="s">
        <v>95</v>
      </c>
      <c r="B11" s="1277"/>
      <c r="C11" s="1277"/>
      <c r="D11" s="1277"/>
      <c r="E11" s="1277"/>
      <c r="F11" s="1276" t="s">
        <v>106</v>
      </c>
      <c r="G11" s="1277"/>
      <c r="H11" s="1277"/>
      <c r="I11" s="1277"/>
      <c r="J11" s="1278"/>
    </row>
    <row r="12" spans="1:10" ht="40.5" customHeight="1" thickBot="1" x14ac:dyDescent="0.35">
      <c r="A12" s="1279" t="s">
        <v>109</v>
      </c>
      <c r="B12" s="1280"/>
      <c r="C12" s="1280"/>
      <c r="D12" s="1280"/>
      <c r="E12" s="1280"/>
      <c r="F12" s="1279" t="s">
        <v>110</v>
      </c>
      <c r="G12" s="1280"/>
      <c r="H12" s="1280"/>
      <c r="I12" s="1280"/>
      <c r="J12" s="1281"/>
    </row>
    <row r="13" spans="1:10" ht="15.75" customHeight="1" thickBot="1" x14ac:dyDescent="0.35">
      <c r="J13" s="109"/>
    </row>
    <row r="14" spans="1:10" ht="15.75" customHeight="1" x14ac:dyDescent="0.3">
      <c r="A14" s="1276" t="s">
        <v>111</v>
      </c>
      <c r="B14" s="1277"/>
      <c r="C14" s="1277"/>
      <c r="D14" s="1277"/>
      <c r="E14" s="1277"/>
      <c r="F14" s="1276" t="s">
        <v>72</v>
      </c>
      <c r="G14" s="1277"/>
      <c r="H14" s="1277"/>
      <c r="I14" s="1277"/>
      <c r="J14" s="1278"/>
    </row>
    <row r="15" spans="1:10" ht="67.5" customHeight="1" thickBot="1" x14ac:dyDescent="0.35">
      <c r="A15" s="1259" t="s">
        <v>112</v>
      </c>
      <c r="B15" s="1260"/>
      <c r="C15" s="1260"/>
      <c r="D15" s="1260"/>
      <c r="E15" s="1260"/>
      <c r="F15" s="1261" t="s">
        <v>113</v>
      </c>
      <c r="G15" s="1262"/>
      <c r="H15" s="1262"/>
      <c r="I15" s="1262"/>
      <c r="J15" s="1263"/>
    </row>
    <row r="16" spans="1:10" ht="15" customHeight="1" thickBot="1" x14ac:dyDescent="0.35"/>
    <row r="17" spans="1:12" ht="15" customHeight="1" thickBot="1" x14ac:dyDescent="0.35">
      <c r="A17" s="1264" t="s">
        <v>96</v>
      </c>
      <c r="B17" s="1265"/>
      <c r="C17" s="1265"/>
      <c r="D17" s="1265"/>
      <c r="E17" s="1265"/>
      <c r="F17" s="1265"/>
      <c r="G17" s="1265"/>
      <c r="H17" s="1265"/>
      <c r="I17" s="1265"/>
      <c r="J17" s="1266"/>
    </row>
    <row r="18" spans="1:12" ht="15" customHeight="1" thickBot="1" x14ac:dyDescent="0.35">
      <c r="A18" s="1267" t="s">
        <v>114</v>
      </c>
      <c r="B18" s="1268"/>
      <c r="C18" s="1268"/>
      <c r="D18" s="1268"/>
      <c r="E18" s="1268"/>
      <c r="F18" s="1269" t="s">
        <v>115</v>
      </c>
      <c r="G18" s="1269"/>
      <c r="H18" s="1269"/>
      <c r="I18" s="1269"/>
      <c r="J18" s="1270"/>
    </row>
    <row r="19" spans="1:12" ht="15" customHeight="1" thickBot="1" x14ac:dyDescent="0.35">
      <c r="F19" s="109"/>
      <c r="G19" s="109"/>
      <c r="H19" s="109"/>
      <c r="I19" s="109"/>
    </row>
    <row r="20" spans="1:12" s="108" customFormat="1" ht="27" customHeight="1" x14ac:dyDescent="0.35">
      <c r="A20" s="115" t="s">
        <v>105</v>
      </c>
      <c r="B20" s="1271" t="s">
        <v>102</v>
      </c>
      <c r="C20" s="1272"/>
      <c r="D20" s="1273"/>
      <c r="E20" s="1271" t="s">
        <v>103</v>
      </c>
      <c r="F20" s="1272"/>
      <c r="G20" s="1273"/>
      <c r="H20" s="1271" t="s">
        <v>104</v>
      </c>
      <c r="I20" s="1272"/>
      <c r="J20" s="1273"/>
    </row>
    <row r="21" spans="1:12" ht="15" customHeight="1" x14ac:dyDescent="0.3">
      <c r="A21" s="113" t="s">
        <v>97</v>
      </c>
      <c r="B21" s="1246" t="s">
        <v>238</v>
      </c>
      <c r="C21" s="1247"/>
      <c r="D21" s="1248"/>
      <c r="E21" s="1249" t="s">
        <v>243</v>
      </c>
      <c r="F21" s="1247"/>
      <c r="G21" s="1248"/>
      <c r="H21" s="1246" t="s">
        <v>245</v>
      </c>
      <c r="I21" s="1247"/>
      <c r="J21" s="1248"/>
    </row>
    <row r="22" spans="1:12" ht="72.650000000000006" customHeight="1" x14ac:dyDescent="0.3">
      <c r="A22" s="228" t="s">
        <v>235</v>
      </c>
      <c r="B22" s="1250" t="s">
        <v>236</v>
      </c>
      <c r="C22" s="1251"/>
      <c r="D22" s="1252"/>
      <c r="E22" s="1253" t="s">
        <v>250</v>
      </c>
      <c r="F22" s="1254"/>
      <c r="G22" s="1255"/>
      <c r="H22" s="1256" t="s">
        <v>246</v>
      </c>
      <c r="I22" s="1257"/>
      <c r="J22" s="1258"/>
    </row>
    <row r="23" spans="1:12" ht="39" x14ac:dyDescent="0.3">
      <c r="A23" s="113" t="s">
        <v>98</v>
      </c>
      <c r="B23" s="229" t="s">
        <v>116</v>
      </c>
      <c r="C23" s="1223" t="s">
        <v>213</v>
      </c>
      <c r="D23" s="1224"/>
      <c r="E23" s="119" t="s">
        <v>252</v>
      </c>
      <c r="F23" s="117" t="s">
        <v>253</v>
      </c>
      <c r="G23" s="120"/>
      <c r="H23" s="121" t="s">
        <v>116</v>
      </c>
      <c r="I23" s="122" t="s">
        <v>124</v>
      </c>
      <c r="J23" s="120"/>
    </row>
    <row r="24" spans="1:12" ht="65.150000000000006" customHeight="1" x14ac:dyDescent="0.3">
      <c r="A24" s="113"/>
      <c r="B24" s="116" t="s">
        <v>117</v>
      </c>
      <c r="C24" s="1223" t="s">
        <v>237</v>
      </c>
      <c r="D24" s="122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5" t="s">
        <v>240</v>
      </c>
      <c r="C27" s="1226"/>
      <c r="D27" s="1227"/>
      <c r="E27" s="1228" t="s">
        <v>241</v>
      </c>
      <c r="F27" s="1226"/>
      <c r="G27" s="1227"/>
      <c r="H27" s="1225" t="s">
        <v>242</v>
      </c>
      <c r="I27" s="1229"/>
      <c r="J27" s="1230"/>
    </row>
    <row r="28" spans="1:12" ht="88.5" customHeight="1" x14ac:dyDescent="0.3">
      <c r="A28" s="113"/>
      <c r="B28" s="1231" t="s">
        <v>251</v>
      </c>
      <c r="C28" s="1232"/>
      <c r="D28" s="1233"/>
      <c r="E28" s="1234" t="s">
        <v>251</v>
      </c>
      <c r="F28" s="1235"/>
      <c r="G28" s="1236"/>
      <c r="H28" s="1234" t="s">
        <v>249</v>
      </c>
      <c r="I28" s="1235"/>
      <c r="J28" s="1236"/>
    </row>
    <row r="29" spans="1:12" ht="13.5" thickBot="1" x14ac:dyDescent="0.35">
      <c r="A29" s="114"/>
      <c r="B29" s="1237"/>
      <c r="C29" s="1238"/>
      <c r="D29" s="1239"/>
      <c r="E29" s="1237"/>
      <c r="F29" s="1238"/>
      <c r="G29" s="1239"/>
      <c r="H29" s="124"/>
      <c r="I29" s="125"/>
      <c r="J29" s="126"/>
    </row>
    <row r="30" spans="1:12" ht="15" customHeight="1" x14ac:dyDescent="0.3">
      <c r="A30" s="113" t="s">
        <v>99</v>
      </c>
      <c r="B30" s="1240"/>
      <c r="C30" s="1241"/>
      <c r="D30" s="1242"/>
      <c r="E30" s="1240"/>
      <c r="F30" s="1241"/>
      <c r="G30" s="1242"/>
      <c r="H30" s="1243"/>
      <c r="I30" s="1244"/>
      <c r="J30" s="1245"/>
    </row>
    <row r="31" spans="1:12" ht="26.5" thickBot="1" x14ac:dyDescent="0.35">
      <c r="A31" s="114" t="s">
        <v>244</v>
      </c>
      <c r="B31" s="1217" t="s">
        <v>70</v>
      </c>
      <c r="C31" s="1218"/>
      <c r="D31" s="1219"/>
      <c r="E31" s="1217" t="s">
        <v>70</v>
      </c>
      <c r="F31" s="1218"/>
      <c r="G31" s="1219"/>
      <c r="H31" s="1220" t="s">
        <v>70</v>
      </c>
      <c r="I31" s="1221"/>
      <c r="J31" s="122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47" t="s">
        <v>100</v>
      </c>
      <c r="B1" s="1348"/>
      <c r="C1" s="1348"/>
      <c r="D1" s="1348"/>
      <c r="E1" s="1348"/>
      <c r="F1" s="1347" t="s">
        <v>101</v>
      </c>
      <c r="G1" s="1348"/>
      <c r="H1" s="1348"/>
      <c r="I1" s="1348"/>
      <c r="J1" s="1348"/>
    </row>
    <row r="2" spans="1:10" s="108" customFormat="1" ht="13.5" customHeight="1" thickBot="1" x14ac:dyDescent="0.4">
      <c r="A2" s="1361" t="s">
        <v>247</v>
      </c>
      <c r="B2" s="1362"/>
      <c r="C2" s="1362"/>
      <c r="D2" s="1362"/>
      <c r="E2" s="1362"/>
      <c r="F2" s="1363" t="s">
        <v>248</v>
      </c>
      <c r="G2" s="1364"/>
      <c r="H2" s="1364"/>
      <c r="I2" s="1364"/>
      <c r="J2" s="1365"/>
    </row>
    <row r="3" spans="1:10" s="108" customFormat="1" ht="15.75" customHeight="1" thickBot="1" x14ac:dyDescent="0.4">
      <c r="F3" s="238"/>
      <c r="G3" s="238"/>
      <c r="H3" s="238"/>
      <c r="I3" s="238"/>
      <c r="J3" s="238"/>
    </row>
    <row r="4" spans="1:10" s="108" customFormat="1" ht="15" customHeight="1" x14ac:dyDescent="0.35">
      <c r="A4" s="1347" t="s">
        <v>108</v>
      </c>
      <c r="B4" s="1348"/>
      <c r="C4" s="1348"/>
      <c r="D4" s="1349"/>
      <c r="E4" s="1347" t="s">
        <v>77</v>
      </c>
      <c r="F4" s="1348"/>
      <c r="G4" s="1349"/>
      <c r="H4" s="1347" t="s">
        <v>1</v>
      </c>
      <c r="I4" s="1348"/>
      <c r="J4" s="1349"/>
    </row>
    <row r="5" spans="1:10" x14ac:dyDescent="0.3">
      <c r="A5" s="1329"/>
      <c r="B5" s="1355"/>
      <c r="C5" s="1355"/>
      <c r="D5" s="1331"/>
      <c r="E5" s="240"/>
      <c r="F5" s="1359"/>
      <c r="G5" s="1360"/>
      <c r="H5" s="241"/>
      <c r="I5" s="1359"/>
      <c r="J5" s="1360"/>
    </row>
    <row r="6" spans="1:10" ht="25.5" customHeight="1" x14ac:dyDescent="0.3">
      <c r="A6" s="1329"/>
      <c r="B6" s="1355"/>
      <c r="C6" s="1355"/>
      <c r="D6" s="1331"/>
      <c r="E6" s="240"/>
      <c r="F6" s="1359"/>
      <c r="G6" s="1360"/>
      <c r="H6" s="241"/>
      <c r="I6" s="1359"/>
      <c r="J6" s="1360"/>
    </row>
    <row r="7" spans="1:10" ht="25.5" customHeight="1" x14ac:dyDescent="0.3">
      <c r="A7" s="1329"/>
      <c r="B7" s="1355"/>
      <c r="C7" s="1355"/>
      <c r="D7" s="1331"/>
      <c r="E7" s="240"/>
      <c r="F7" s="1359"/>
      <c r="G7" s="1360"/>
      <c r="H7" s="241"/>
      <c r="I7" s="1359"/>
      <c r="J7" s="1360"/>
    </row>
    <row r="8" spans="1:10" ht="25.5" customHeight="1" x14ac:dyDescent="0.3">
      <c r="A8" s="1329"/>
      <c r="B8" s="1355"/>
      <c r="C8" s="1355"/>
      <c r="D8" s="1331"/>
      <c r="E8" s="240"/>
      <c r="F8" s="1359"/>
      <c r="G8" s="1360"/>
      <c r="H8" s="241"/>
      <c r="I8" s="1359"/>
      <c r="J8" s="1360"/>
    </row>
    <row r="9" spans="1:10" ht="25.5" customHeight="1" thickBot="1" x14ac:dyDescent="0.35">
      <c r="A9" s="1356"/>
      <c r="B9" s="1357"/>
      <c r="C9" s="1357"/>
      <c r="D9" s="1358"/>
      <c r="E9" s="242"/>
      <c r="F9" s="1350"/>
      <c r="G9" s="1351"/>
      <c r="H9" s="242"/>
      <c r="I9" s="1350"/>
      <c r="J9" s="1351"/>
    </row>
    <row r="10" spans="1:10" ht="13.5" thickBot="1" x14ac:dyDescent="0.35"/>
    <row r="11" spans="1:10" ht="15.75" customHeight="1" x14ac:dyDescent="0.3">
      <c r="A11" s="1347" t="s">
        <v>95</v>
      </c>
      <c r="B11" s="1348"/>
      <c r="C11" s="1348"/>
      <c r="D11" s="1348"/>
      <c r="E11" s="1348"/>
      <c r="F11" s="1347" t="s">
        <v>106</v>
      </c>
      <c r="G11" s="1348"/>
      <c r="H11" s="1348"/>
      <c r="I11" s="1348"/>
      <c r="J11" s="1349"/>
    </row>
    <row r="12" spans="1:10" ht="40.5" customHeight="1" thickBot="1" x14ac:dyDescent="0.35">
      <c r="A12" s="1352"/>
      <c r="B12" s="1353"/>
      <c r="C12" s="1353"/>
      <c r="D12" s="1353"/>
      <c r="E12" s="1353"/>
      <c r="F12" s="1352"/>
      <c r="G12" s="1353"/>
      <c r="H12" s="1353"/>
      <c r="I12" s="1353"/>
      <c r="J12" s="1354"/>
    </row>
    <row r="13" spans="1:10" ht="15.75" customHeight="1" thickBot="1" x14ac:dyDescent="0.35">
      <c r="J13" s="109"/>
    </row>
    <row r="14" spans="1:10" ht="15.75" customHeight="1" x14ac:dyDescent="0.3">
      <c r="A14" s="1347" t="s">
        <v>111</v>
      </c>
      <c r="B14" s="1348"/>
      <c r="C14" s="1348"/>
      <c r="D14" s="1348"/>
      <c r="E14" s="1348"/>
      <c r="F14" s="1347" t="s">
        <v>72</v>
      </c>
      <c r="G14" s="1348"/>
      <c r="H14" s="1348"/>
      <c r="I14" s="1348"/>
      <c r="J14" s="1349"/>
    </row>
    <row r="15" spans="1:10" ht="67.5" customHeight="1" thickBot="1" x14ac:dyDescent="0.35">
      <c r="A15" s="1335"/>
      <c r="B15" s="1336"/>
      <c r="C15" s="1336"/>
      <c r="D15" s="1336"/>
      <c r="E15" s="1336"/>
      <c r="F15" s="1337"/>
      <c r="G15" s="1338"/>
      <c r="H15" s="1338"/>
      <c r="I15" s="1338"/>
      <c r="J15" s="1339"/>
    </row>
    <row r="16" spans="1:10" ht="15" customHeight="1" thickBot="1" x14ac:dyDescent="0.35"/>
    <row r="17" spans="1:10" ht="15" customHeight="1" thickBot="1" x14ac:dyDescent="0.35">
      <c r="A17" s="1340" t="s">
        <v>96</v>
      </c>
      <c r="B17" s="1341"/>
      <c r="C17" s="1341"/>
      <c r="D17" s="1341"/>
      <c r="E17" s="1341"/>
      <c r="F17" s="1341"/>
      <c r="G17" s="1341"/>
      <c r="H17" s="1341"/>
      <c r="I17" s="1341"/>
      <c r="J17" s="1342"/>
    </row>
    <row r="18" spans="1:10" ht="15" customHeight="1" thickBot="1" x14ac:dyDescent="0.35">
      <c r="A18" s="1343"/>
      <c r="B18" s="1344"/>
      <c r="C18" s="1344"/>
      <c r="D18" s="1344"/>
      <c r="E18" s="1344"/>
      <c r="F18" s="1345"/>
      <c r="G18" s="1345"/>
      <c r="H18" s="1345"/>
      <c r="I18" s="1345"/>
      <c r="J18" s="1346"/>
    </row>
    <row r="19" spans="1:10" ht="15" customHeight="1" thickBot="1" x14ac:dyDescent="0.35">
      <c r="F19" s="109"/>
      <c r="G19" s="109"/>
      <c r="H19" s="109"/>
      <c r="I19" s="109"/>
    </row>
    <row r="20" spans="1:10" s="108" customFormat="1" ht="27" customHeight="1" x14ac:dyDescent="0.35">
      <c r="A20" s="239" t="s">
        <v>105</v>
      </c>
      <c r="B20" s="1347" t="s">
        <v>102</v>
      </c>
      <c r="C20" s="1348"/>
      <c r="D20" s="1349"/>
      <c r="E20" s="1347"/>
      <c r="F20" s="1348"/>
      <c r="G20" s="1349"/>
      <c r="H20" s="1347"/>
      <c r="I20" s="1348"/>
      <c r="J20" s="1349"/>
    </row>
    <row r="21" spans="1:10" ht="15" customHeight="1" x14ac:dyDescent="0.3">
      <c r="A21" s="243" t="s">
        <v>97</v>
      </c>
      <c r="B21" s="1322"/>
      <c r="C21" s="1323"/>
      <c r="D21" s="1324"/>
      <c r="E21" s="1325"/>
      <c r="F21" s="1323"/>
      <c r="G21" s="1324"/>
      <c r="H21" s="1322"/>
      <c r="I21" s="1323"/>
      <c r="J21" s="1324"/>
    </row>
    <row r="22" spans="1:10" ht="72.650000000000006" customHeight="1" x14ac:dyDescent="0.3">
      <c r="A22" s="244" t="s">
        <v>235</v>
      </c>
      <c r="B22" s="1326"/>
      <c r="C22" s="1327"/>
      <c r="D22" s="1328"/>
      <c r="E22" s="1329"/>
      <c r="F22" s="1330"/>
      <c r="G22" s="1331"/>
      <c r="H22" s="1332"/>
      <c r="I22" s="1333"/>
      <c r="J22" s="1334"/>
    </row>
    <row r="23" spans="1:10" x14ac:dyDescent="0.3">
      <c r="A23" s="243" t="s">
        <v>98</v>
      </c>
      <c r="B23" s="245"/>
      <c r="C23" s="1299"/>
      <c r="D23" s="1300"/>
      <c r="E23" s="246"/>
      <c r="F23" s="247"/>
      <c r="G23" s="248"/>
      <c r="H23" s="249"/>
      <c r="I23" s="250"/>
      <c r="J23" s="248"/>
    </row>
    <row r="24" spans="1:10" ht="65.150000000000006" customHeight="1" x14ac:dyDescent="0.3">
      <c r="A24" s="243"/>
      <c r="B24" s="251"/>
      <c r="C24" s="1299"/>
      <c r="D24" s="1300"/>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01"/>
      <c r="C27" s="1302"/>
      <c r="D27" s="1303"/>
      <c r="E27" s="1304"/>
      <c r="F27" s="1302"/>
      <c r="G27" s="1303"/>
      <c r="H27" s="1301"/>
      <c r="I27" s="1305"/>
      <c r="J27" s="1306"/>
    </row>
    <row r="28" spans="1:10" ht="88.5" customHeight="1" x14ac:dyDescent="0.3">
      <c r="A28" s="243"/>
      <c r="B28" s="1307"/>
      <c r="C28" s="1308"/>
      <c r="D28" s="1309"/>
      <c r="E28" s="1310"/>
      <c r="F28" s="1311"/>
      <c r="G28" s="1312"/>
      <c r="H28" s="1310"/>
      <c r="I28" s="1311"/>
      <c r="J28" s="1312"/>
    </row>
    <row r="29" spans="1:10" ht="13.5" thickBot="1" x14ac:dyDescent="0.35">
      <c r="A29" s="254"/>
      <c r="B29" s="1313"/>
      <c r="C29" s="1314"/>
      <c r="D29" s="1315"/>
      <c r="E29" s="1313"/>
      <c r="F29" s="1314"/>
      <c r="G29" s="1315"/>
      <c r="H29" s="255"/>
      <c r="I29" s="256"/>
      <c r="J29" s="257"/>
    </row>
    <row r="30" spans="1:10" ht="15" customHeight="1" x14ac:dyDescent="0.3">
      <c r="A30" s="243" t="s">
        <v>99</v>
      </c>
      <c r="B30" s="1316"/>
      <c r="C30" s="1317"/>
      <c r="D30" s="1318"/>
      <c r="E30" s="1316"/>
      <c r="F30" s="1317"/>
      <c r="G30" s="1318"/>
      <c r="H30" s="1319"/>
      <c r="I30" s="1320"/>
      <c r="J30" s="1321"/>
    </row>
    <row r="31" spans="1:10" ht="26.5" thickBot="1" x14ac:dyDescent="0.35">
      <c r="A31" s="254" t="s">
        <v>244</v>
      </c>
      <c r="B31" s="1293"/>
      <c r="C31" s="1294"/>
      <c r="D31" s="1295"/>
      <c r="E31" s="1293"/>
      <c r="F31" s="1294"/>
      <c r="G31" s="1295"/>
      <c r="H31" s="1296"/>
      <c r="I31" s="1297"/>
      <c r="J31" s="129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66" t="s">
        <v>100</v>
      </c>
      <c r="B1" s="1367"/>
      <c r="C1" s="1367"/>
      <c r="D1" s="1367"/>
      <c r="E1" s="1367"/>
      <c r="F1" s="1366" t="s">
        <v>101</v>
      </c>
      <c r="G1" s="1367"/>
      <c r="H1" s="1367"/>
      <c r="I1" s="1367"/>
      <c r="J1" s="1367"/>
    </row>
    <row r="2" spans="1:20" s="108" customFormat="1" ht="13.5" customHeight="1" thickBot="1" x14ac:dyDescent="0.4">
      <c r="A2" s="1368" t="e">
        <f>#REF!</f>
        <v>#REF!</v>
      </c>
      <c r="B2" s="1369"/>
      <c r="C2" s="1369"/>
      <c r="D2" s="1369"/>
      <c r="E2" s="1369"/>
      <c r="F2" s="1370" t="s">
        <v>94</v>
      </c>
      <c r="G2" s="1371"/>
      <c r="H2" s="1371"/>
      <c r="I2" s="1371"/>
      <c r="J2" s="1372"/>
    </row>
    <row r="3" spans="1:20" ht="15.75" customHeight="1" thickBot="1" x14ac:dyDescent="0.4">
      <c r="F3" s="107"/>
      <c r="G3" s="107"/>
      <c r="H3" s="107"/>
      <c r="I3" s="107"/>
      <c r="J3" s="107"/>
    </row>
    <row r="4" spans="1:20" ht="15" customHeight="1" x14ac:dyDescent="0.3">
      <c r="A4" s="1366" t="s">
        <v>108</v>
      </c>
      <c r="B4" s="1367"/>
      <c r="C4" s="1367"/>
      <c r="D4" s="1373"/>
      <c r="E4" s="1366" t="s">
        <v>77</v>
      </c>
      <c r="F4" s="1367"/>
      <c r="G4" s="1373"/>
      <c r="H4" s="1366" t="s">
        <v>1</v>
      </c>
      <c r="I4" s="1367"/>
      <c r="J4" s="1373"/>
    </row>
    <row r="5" spans="1:20" ht="29.25" customHeight="1" x14ac:dyDescent="0.3">
      <c r="A5" s="1382" t="s">
        <v>126</v>
      </c>
      <c r="B5" s="1383"/>
      <c r="C5" s="1383"/>
      <c r="D5" s="1384"/>
      <c r="E5" s="147" t="s">
        <v>41</v>
      </c>
      <c r="F5" s="1374" t="s">
        <v>39</v>
      </c>
      <c r="G5" s="1375"/>
      <c r="H5" s="148" t="s">
        <v>127</v>
      </c>
      <c r="I5" s="1374" t="s">
        <v>28</v>
      </c>
      <c r="J5" s="1375"/>
      <c r="Q5" s="1421"/>
      <c r="R5" s="1421"/>
      <c r="S5" s="2" t="s">
        <v>7</v>
      </c>
    </row>
    <row r="6" spans="1:20" ht="29.25" customHeight="1" x14ac:dyDescent="0.3">
      <c r="A6" s="1382"/>
      <c r="B6" s="1383"/>
      <c r="C6" s="1383"/>
      <c r="D6" s="1384"/>
      <c r="E6" s="147" t="s">
        <v>45</v>
      </c>
      <c r="F6" s="1374" t="s">
        <v>54</v>
      </c>
      <c r="G6" s="1375"/>
      <c r="H6" s="148"/>
      <c r="I6" s="1374"/>
      <c r="J6" s="1375"/>
      <c r="Q6" s="1421"/>
      <c r="R6" s="1421"/>
      <c r="S6" s="2" t="s">
        <v>7</v>
      </c>
      <c r="T6" s="2" t="s">
        <v>52</v>
      </c>
    </row>
    <row r="7" spans="1:20" ht="29.25" customHeight="1" x14ac:dyDescent="0.3">
      <c r="A7" s="1382"/>
      <c r="B7" s="1383"/>
      <c r="C7" s="1383"/>
      <c r="D7" s="1384"/>
      <c r="E7" s="147" t="s">
        <v>46</v>
      </c>
      <c r="F7" s="1374" t="s">
        <v>66</v>
      </c>
      <c r="G7" s="1375"/>
      <c r="H7" s="148" t="s">
        <v>128</v>
      </c>
      <c r="I7" s="1374" t="s">
        <v>49</v>
      </c>
      <c r="J7" s="1375"/>
      <c r="Q7" s="1421"/>
      <c r="R7" s="1421"/>
    </row>
    <row r="8" spans="1:20" ht="29.25" customHeight="1" x14ac:dyDescent="0.3">
      <c r="A8" s="1382"/>
      <c r="B8" s="1383"/>
      <c r="C8" s="1383"/>
      <c r="D8" s="1384"/>
      <c r="E8" s="147" t="s">
        <v>47</v>
      </c>
      <c r="F8" s="1374" t="s">
        <v>55</v>
      </c>
      <c r="G8" s="1375"/>
      <c r="H8" s="148" t="s">
        <v>129</v>
      </c>
      <c r="I8" s="1374" t="s">
        <v>50</v>
      </c>
      <c r="J8" s="1375"/>
      <c r="Q8" s="1421"/>
      <c r="R8" s="1421"/>
    </row>
    <row r="9" spans="1:20" ht="29.25" customHeight="1" x14ac:dyDescent="0.3">
      <c r="A9" s="1382"/>
      <c r="B9" s="1383"/>
      <c r="C9" s="1383"/>
      <c r="D9" s="1384"/>
      <c r="E9" s="147" t="s">
        <v>48</v>
      </c>
      <c r="F9" s="1374" t="s">
        <v>56</v>
      </c>
      <c r="G9" s="1375"/>
      <c r="H9" s="148" t="s">
        <v>130</v>
      </c>
      <c r="I9" s="1374" t="s">
        <v>51</v>
      </c>
      <c r="J9" s="1375"/>
    </row>
    <row r="10" spans="1:20" ht="29.25" customHeight="1" x14ac:dyDescent="0.3">
      <c r="A10" s="1382"/>
      <c r="B10" s="1383"/>
      <c r="C10" s="1383"/>
      <c r="D10" s="1384"/>
      <c r="E10" s="147" t="s">
        <v>53</v>
      </c>
      <c r="F10" s="1374" t="s">
        <v>57</v>
      </c>
      <c r="G10" s="1375"/>
      <c r="H10" s="148" t="s">
        <v>131</v>
      </c>
      <c r="I10" s="1374" t="s">
        <v>60</v>
      </c>
      <c r="J10" s="1375"/>
    </row>
    <row r="11" spans="1:20" ht="29.25" customHeight="1" thickBot="1" x14ac:dyDescent="0.35">
      <c r="A11" s="1385"/>
      <c r="B11" s="1386"/>
      <c r="C11" s="1386"/>
      <c r="D11" s="1387"/>
      <c r="E11" s="149" t="s">
        <v>59</v>
      </c>
      <c r="F11" s="1145" t="s">
        <v>58</v>
      </c>
      <c r="G11" s="1146"/>
      <c r="H11" s="149" t="s">
        <v>132</v>
      </c>
      <c r="I11" s="1145" t="s">
        <v>61</v>
      </c>
      <c r="J11" s="1146"/>
    </row>
    <row r="12" spans="1:20" ht="13.5" thickBot="1" x14ac:dyDescent="0.35">
      <c r="S12" s="2" t="s">
        <v>7</v>
      </c>
      <c r="T12" s="2" t="s">
        <v>62</v>
      </c>
    </row>
    <row r="13" spans="1:20" ht="15.75" customHeight="1" x14ac:dyDescent="0.3">
      <c r="A13" s="1366" t="s">
        <v>95</v>
      </c>
      <c r="B13" s="1367"/>
      <c r="C13" s="1367"/>
      <c r="D13" s="1367"/>
      <c r="E13" s="1367"/>
      <c r="F13" s="1366" t="s">
        <v>106</v>
      </c>
      <c r="G13" s="1367"/>
      <c r="H13" s="1367"/>
      <c r="I13" s="1367"/>
      <c r="J13" s="1373"/>
    </row>
    <row r="14" spans="1:20" ht="40.5" customHeight="1" thickBot="1" x14ac:dyDescent="0.35">
      <c r="A14" s="1379" t="s">
        <v>133</v>
      </c>
      <c r="B14" s="1380"/>
      <c r="C14" s="1380"/>
      <c r="D14" s="1380"/>
      <c r="E14" s="1380"/>
      <c r="F14" s="1379" t="s">
        <v>217</v>
      </c>
      <c r="G14" s="1380"/>
      <c r="H14" s="1380"/>
      <c r="I14" s="1380"/>
      <c r="J14" s="1381"/>
    </row>
    <row r="15" spans="1:20" ht="15.75" customHeight="1" thickBot="1" x14ac:dyDescent="0.35">
      <c r="J15" s="109"/>
    </row>
    <row r="16" spans="1:20" ht="15.75" customHeight="1" x14ac:dyDescent="0.3">
      <c r="A16" s="1366" t="s">
        <v>111</v>
      </c>
      <c r="B16" s="1367"/>
      <c r="C16" s="1367"/>
      <c r="D16" s="1367"/>
      <c r="E16" s="1367"/>
      <c r="F16" s="1366" t="s">
        <v>72</v>
      </c>
      <c r="G16" s="1367"/>
      <c r="H16" s="1367"/>
      <c r="I16" s="1367"/>
      <c r="J16" s="1373"/>
    </row>
    <row r="17" spans="1:10" ht="67.5" customHeight="1" thickBot="1" x14ac:dyDescent="0.35">
      <c r="A17" s="1388"/>
      <c r="B17" s="1389"/>
      <c r="C17" s="1389"/>
      <c r="D17" s="1389"/>
      <c r="E17" s="1389"/>
      <c r="F17" s="1390" t="s">
        <v>256</v>
      </c>
      <c r="G17" s="1391"/>
      <c r="H17" s="1391"/>
      <c r="I17" s="1391"/>
      <c r="J17" s="1392"/>
    </row>
    <row r="18" spans="1:10" ht="15" customHeight="1" thickBot="1" x14ac:dyDescent="0.35"/>
    <row r="19" spans="1:10" ht="15" customHeight="1" thickBot="1" x14ac:dyDescent="0.35">
      <c r="A19" s="1393" t="s">
        <v>96</v>
      </c>
      <c r="B19" s="1394"/>
      <c r="C19" s="1394"/>
      <c r="D19" s="1394"/>
      <c r="E19" s="1394"/>
      <c r="F19" s="1394"/>
      <c r="G19" s="1394"/>
      <c r="H19" s="1394"/>
      <c r="I19" s="1394"/>
      <c r="J19" s="1395"/>
    </row>
    <row r="20" spans="1:10" ht="15" customHeight="1" thickBot="1" x14ac:dyDescent="0.35">
      <c r="A20" s="1396"/>
      <c r="B20" s="1397"/>
      <c r="C20" s="1397"/>
      <c r="D20" s="1397"/>
      <c r="E20" s="1397"/>
      <c r="F20" s="1398"/>
      <c r="G20" s="1398"/>
      <c r="H20" s="1398"/>
      <c r="I20" s="1398"/>
      <c r="J20" s="1399"/>
    </row>
    <row r="21" spans="1:10" ht="15" customHeight="1" thickBot="1" x14ac:dyDescent="0.35">
      <c r="F21" s="109"/>
      <c r="G21" s="109"/>
      <c r="H21" s="109"/>
      <c r="I21" s="109"/>
    </row>
    <row r="22" spans="1:10" s="108" customFormat="1" ht="27" customHeight="1" x14ac:dyDescent="0.35">
      <c r="A22" s="127" t="s">
        <v>105</v>
      </c>
      <c r="B22" s="1376" t="s">
        <v>102</v>
      </c>
      <c r="C22" s="1377"/>
      <c r="D22" s="1378"/>
      <c r="E22" s="1376" t="s">
        <v>103</v>
      </c>
      <c r="F22" s="1377"/>
      <c r="G22" s="1378"/>
      <c r="H22" s="1376" t="s">
        <v>104</v>
      </c>
      <c r="I22" s="1377"/>
      <c r="J22" s="1378"/>
    </row>
    <row r="23" spans="1:10" ht="30" customHeight="1" x14ac:dyDescent="0.3">
      <c r="A23" s="128" t="s">
        <v>97</v>
      </c>
      <c r="B23" s="1382" t="s">
        <v>134</v>
      </c>
      <c r="C23" s="1383"/>
      <c r="D23" s="1384"/>
      <c r="E23" s="1406" t="s">
        <v>135</v>
      </c>
      <c r="F23" s="1407"/>
      <c r="G23" s="1408"/>
      <c r="H23" s="1406" t="s">
        <v>136</v>
      </c>
      <c r="I23" s="1407"/>
      <c r="J23" s="1408"/>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18" t="s">
        <v>262</v>
      </c>
      <c r="C28" s="1419"/>
      <c r="D28" s="1420"/>
      <c r="E28" s="1418" t="s">
        <v>263</v>
      </c>
      <c r="F28" s="1419"/>
      <c r="G28" s="1420"/>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09"/>
      <c r="C30" s="1410"/>
      <c r="D30" s="1411"/>
      <c r="E30" s="141"/>
      <c r="F30" s="142"/>
      <c r="G30" s="143"/>
      <c r="H30" s="144"/>
      <c r="I30" s="145"/>
      <c r="J30" s="146"/>
    </row>
    <row r="31" spans="1:10" ht="15" customHeight="1" x14ac:dyDescent="0.3">
      <c r="A31" s="128" t="s">
        <v>99</v>
      </c>
      <c r="B31" s="1412"/>
      <c r="C31" s="1413"/>
      <c r="D31" s="1414"/>
      <c r="E31" s="1412"/>
      <c r="F31" s="1413"/>
      <c r="G31" s="1414"/>
      <c r="H31" s="1415"/>
      <c r="I31" s="1416"/>
      <c r="J31" s="1417"/>
    </row>
    <row r="32" spans="1:10" ht="13.5" thickBot="1" x14ac:dyDescent="0.35">
      <c r="A32" s="140" t="s">
        <v>121</v>
      </c>
      <c r="B32" s="1400" t="s">
        <v>122</v>
      </c>
      <c r="C32" s="1401"/>
      <c r="D32" s="1402"/>
      <c r="E32" s="1400" t="s">
        <v>123</v>
      </c>
      <c r="F32" s="1401"/>
      <c r="G32" s="1402"/>
      <c r="H32" s="1403"/>
      <c r="I32" s="1404"/>
      <c r="J32" s="140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68" t="s">
        <v>100</v>
      </c>
      <c r="B1" s="1469"/>
      <c r="C1" s="1469"/>
      <c r="D1" s="1469"/>
      <c r="E1" s="1469"/>
      <c r="F1" s="1468" t="s">
        <v>101</v>
      </c>
      <c r="G1" s="1469"/>
      <c r="H1" s="1469"/>
      <c r="I1" s="1469"/>
      <c r="J1" s="1469"/>
    </row>
    <row r="2" spans="1:22" s="108" customFormat="1" ht="13.5" customHeight="1" thickBot="1" x14ac:dyDescent="0.4">
      <c r="A2" s="1494" t="e">
        <f>Programme_PSI!#REF!</f>
        <v>#REF!</v>
      </c>
      <c r="B2" s="1495"/>
      <c r="C2" s="1495"/>
      <c r="D2" s="1495"/>
      <c r="E2" s="1495"/>
      <c r="F2" s="1496" t="s">
        <v>230</v>
      </c>
      <c r="G2" s="1497"/>
      <c r="H2" s="1497"/>
      <c r="I2" s="1497"/>
      <c r="J2" s="1498"/>
    </row>
    <row r="3" spans="1:22" ht="15.75" customHeight="1" thickBot="1" x14ac:dyDescent="0.4">
      <c r="F3" s="107"/>
      <c r="G3" s="107"/>
      <c r="H3" s="107"/>
      <c r="I3" s="107"/>
      <c r="J3" s="107"/>
    </row>
    <row r="4" spans="1:22" ht="15" customHeight="1" x14ac:dyDescent="0.3">
      <c r="A4" s="1468" t="s">
        <v>108</v>
      </c>
      <c r="B4" s="1469"/>
      <c r="C4" s="1469"/>
      <c r="D4" s="1470"/>
      <c r="E4" s="1468" t="s">
        <v>77</v>
      </c>
      <c r="F4" s="1469"/>
      <c r="G4" s="1470"/>
      <c r="H4" s="1468" t="s">
        <v>1</v>
      </c>
      <c r="I4" s="1469"/>
      <c r="J4" s="1470"/>
    </row>
    <row r="5" spans="1:22" ht="29.25" customHeight="1" x14ac:dyDescent="0.3">
      <c r="A5" s="1453"/>
      <c r="B5" s="1454"/>
      <c r="C5" s="1454"/>
      <c r="D5" s="1455"/>
      <c r="E5" s="208"/>
      <c r="F5" s="1492"/>
      <c r="G5" s="1493"/>
      <c r="H5" s="209"/>
      <c r="I5" s="1492"/>
      <c r="J5" s="1493"/>
    </row>
    <row r="6" spans="1:22" ht="29.25" customHeight="1" x14ac:dyDescent="0.3">
      <c r="A6" s="1453"/>
      <c r="B6" s="1454"/>
      <c r="C6" s="1454"/>
      <c r="D6" s="1455"/>
      <c r="E6" s="208" t="s">
        <v>43</v>
      </c>
      <c r="F6" s="1492" t="s">
        <v>14</v>
      </c>
      <c r="G6" s="1493" t="str">
        <f>CONCATENATE(E6,".SF1")</f>
        <v>Res1.C4.SF1</v>
      </c>
      <c r="H6" s="209" t="s">
        <v>42</v>
      </c>
      <c r="I6" s="1492"/>
      <c r="J6" s="1493"/>
    </row>
    <row r="7" spans="1:22" ht="29.25" customHeight="1" x14ac:dyDescent="0.3">
      <c r="A7" s="1453"/>
      <c r="B7" s="1454"/>
      <c r="C7" s="1454"/>
      <c r="D7" s="1455"/>
      <c r="E7" s="208" t="s">
        <v>64</v>
      </c>
      <c r="F7" s="1492" t="s">
        <v>29</v>
      </c>
      <c r="G7" s="1493" t="str">
        <f>CONCATENATE(E7,".SF1")</f>
        <v>Con.C2.SF1</v>
      </c>
      <c r="H7" s="209" t="s">
        <v>21</v>
      </c>
      <c r="I7" s="1492"/>
      <c r="J7" s="1493"/>
    </row>
    <row r="8" spans="1:22" ht="29.25" customHeight="1" x14ac:dyDescent="0.35">
      <c r="A8" s="1453"/>
      <c r="B8" s="1454"/>
      <c r="C8" s="1454"/>
      <c r="D8" s="1455"/>
      <c r="E8" s="208"/>
      <c r="F8" s="1492"/>
      <c r="G8" s="1493"/>
      <c r="H8" s="209"/>
      <c r="I8" s="1492"/>
      <c r="J8" s="1493"/>
      <c r="O8" s="179" t="s">
        <v>67</v>
      </c>
      <c r="P8" s="180"/>
      <c r="Q8" s="181"/>
      <c r="R8" s="180"/>
      <c r="S8" s="181"/>
      <c r="T8" s="182"/>
      <c r="U8" s="183"/>
      <c r="V8" s="183"/>
    </row>
    <row r="9" spans="1:22" ht="29.25" customHeight="1" x14ac:dyDescent="0.35">
      <c r="A9" s="1453"/>
      <c r="B9" s="1454"/>
      <c r="C9" s="1454"/>
      <c r="D9" s="1455"/>
      <c r="E9" s="208"/>
      <c r="F9" s="1492"/>
      <c r="G9" s="1493"/>
      <c r="H9" s="209"/>
      <c r="I9" s="1492"/>
      <c r="J9" s="1493"/>
      <c r="O9" s="184"/>
      <c r="P9" s="185" t="s">
        <v>43</v>
      </c>
      <c r="Q9" s="185" t="s">
        <v>14</v>
      </c>
      <c r="R9" s="185" t="str">
        <f>CONCATENATE(P9,".SF1")</f>
        <v>Res1.C4.SF1</v>
      </c>
      <c r="S9" s="186" t="s">
        <v>42</v>
      </c>
      <c r="T9" s="187"/>
      <c r="U9" s="187" t="s">
        <v>7</v>
      </c>
      <c r="V9" s="188" t="s">
        <v>44</v>
      </c>
    </row>
    <row r="10" spans="1:22" ht="29.25" customHeight="1" x14ac:dyDescent="0.35">
      <c r="A10" s="1453"/>
      <c r="B10" s="1454"/>
      <c r="C10" s="1454"/>
      <c r="D10" s="1455"/>
      <c r="E10" s="208"/>
      <c r="F10" s="1492"/>
      <c r="G10" s="1493"/>
      <c r="H10" s="209"/>
      <c r="I10" s="1492"/>
      <c r="J10" s="1493"/>
      <c r="O10" s="184"/>
      <c r="P10" s="185" t="s">
        <v>64</v>
      </c>
      <c r="Q10" s="185" t="s">
        <v>29</v>
      </c>
      <c r="R10" s="185" t="str">
        <f>CONCATENATE(P10,".SF1")</f>
        <v>Con.C2.SF1</v>
      </c>
      <c r="S10" s="186" t="s">
        <v>21</v>
      </c>
      <c r="T10" s="187"/>
      <c r="U10" s="187" t="s">
        <v>6</v>
      </c>
      <c r="V10" s="188" t="s">
        <v>63</v>
      </c>
    </row>
    <row r="11" spans="1:22" ht="29.25" customHeight="1" thickBot="1" x14ac:dyDescent="0.35">
      <c r="A11" s="1489"/>
      <c r="B11" s="1490"/>
      <c r="C11" s="1490"/>
      <c r="D11" s="1491"/>
      <c r="E11" s="210"/>
      <c r="F11" s="1062"/>
      <c r="G11" s="1063"/>
      <c r="H11" s="210"/>
      <c r="I11" s="1062"/>
      <c r="J11" s="1063"/>
    </row>
    <row r="12" spans="1:22" ht="13.5" thickBot="1" x14ac:dyDescent="0.35"/>
    <row r="13" spans="1:22" ht="15.75" customHeight="1" x14ac:dyDescent="0.3">
      <c r="A13" s="1468" t="s">
        <v>95</v>
      </c>
      <c r="B13" s="1469"/>
      <c r="C13" s="1469"/>
      <c r="D13" s="1469"/>
      <c r="E13" s="1469"/>
      <c r="F13" s="1468" t="s">
        <v>106</v>
      </c>
      <c r="G13" s="1469"/>
      <c r="H13" s="1469"/>
      <c r="I13" s="1469"/>
      <c r="J13" s="1470"/>
    </row>
    <row r="14" spans="1:22" ht="40.5" customHeight="1" thickBot="1" x14ac:dyDescent="0.35">
      <c r="A14" s="1486"/>
      <c r="B14" s="1487"/>
      <c r="C14" s="1487"/>
      <c r="D14" s="1487"/>
      <c r="E14" s="1487"/>
      <c r="F14" s="1486"/>
      <c r="G14" s="1487"/>
      <c r="H14" s="1487"/>
      <c r="I14" s="1487"/>
      <c r="J14" s="1488"/>
    </row>
    <row r="15" spans="1:22" ht="15.75" customHeight="1" thickBot="1" x14ac:dyDescent="0.35">
      <c r="J15" s="109"/>
    </row>
    <row r="16" spans="1:22" ht="15.75" customHeight="1" x14ac:dyDescent="0.3">
      <c r="A16" s="1468" t="s">
        <v>111</v>
      </c>
      <c r="B16" s="1469"/>
      <c r="C16" s="1469"/>
      <c r="D16" s="1469"/>
      <c r="E16" s="1469"/>
      <c r="F16" s="1468" t="s">
        <v>72</v>
      </c>
      <c r="G16" s="1469"/>
      <c r="H16" s="1469"/>
      <c r="I16" s="1469"/>
      <c r="J16" s="1470"/>
    </row>
    <row r="17" spans="1:10" ht="67.5" customHeight="1" thickBot="1" x14ac:dyDescent="0.35">
      <c r="A17" s="1471"/>
      <c r="B17" s="1472"/>
      <c r="C17" s="1472"/>
      <c r="D17" s="1472"/>
      <c r="E17" s="1472"/>
      <c r="F17" s="1473"/>
      <c r="G17" s="1474"/>
      <c r="H17" s="1474"/>
      <c r="I17" s="1474"/>
      <c r="J17" s="1475"/>
    </row>
    <row r="18" spans="1:10" ht="15" customHeight="1" thickBot="1" x14ac:dyDescent="0.35"/>
    <row r="19" spans="1:10" ht="15" customHeight="1" thickBot="1" x14ac:dyDescent="0.35">
      <c r="A19" s="1476" t="s">
        <v>96</v>
      </c>
      <c r="B19" s="1477"/>
      <c r="C19" s="1477"/>
      <c r="D19" s="1477"/>
      <c r="E19" s="1477"/>
      <c r="F19" s="1477"/>
      <c r="G19" s="1477"/>
      <c r="H19" s="1477"/>
      <c r="I19" s="1477"/>
      <c r="J19" s="1478"/>
    </row>
    <row r="20" spans="1:10" ht="15" customHeight="1" thickBot="1" x14ac:dyDescent="0.35">
      <c r="A20" s="1482"/>
      <c r="B20" s="1483"/>
      <c r="C20" s="1483"/>
      <c r="D20" s="1483"/>
      <c r="E20" s="1483"/>
      <c r="F20" s="1484"/>
      <c r="G20" s="1484"/>
      <c r="H20" s="1484"/>
      <c r="I20" s="1484"/>
      <c r="J20" s="1485"/>
    </row>
    <row r="21" spans="1:10" ht="15" customHeight="1" thickBot="1" x14ac:dyDescent="0.35">
      <c r="F21" s="109"/>
      <c r="G21" s="109"/>
      <c r="H21" s="109"/>
      <c r="I21" s="109"/>
    </row>
    <row r="22" spans="1:10" s="108" customFormat="1" ht="27" customHeight="1" x14ac:dyDescent="0.35">
      <c r="A22" s="207" t="s">
        <v>105</v>
      </c>
      <c r="B22" s="1479" t="s">
        <v>102</v>
      </c>
      <c r="C22" s="1480"/>
      <c r="D22" s="1481"/>
      <c r="E22" s="1479" t="s">
        <v>103</v>
      </c>
      <c r="F22" s="1480"/>
      <c r="G22" s="1481"/>
      <c r="H22" s="1479" t="s">
        <v>104</v>
      </c>
      <c r="I22" s="1480"/>
      <c r="J22" s="1481"/>
    </row>
    <row r="23" spans="1:10" ht="30" customHeight="1" x14ac:dyDescent="0.3">
      <c r="A23" s="211" t="s">
        <v>97</v>
      </c>
      <c r="B23" s="1453" t="s">
        <v>221</v>
      </c>
      <c r="C23" s="1454"/>
      <c r="D23" s="1455"/>
      <c r="E23" s="1456" t="s">
        <v>222</v>
      </c>
      <c r="F23" s="1457"/>
      <c r="G23" s="1458"/>
      <c r="H23" s="1456" t="s">
        <v>223</v>
      </c>
      <c r="I23" s="1457"/>
      <c r="J23" s="1458"/>
    </row>
    <row r="24" spans="1:10" x14ac:dyDescent="0.3">
      <c r="A24" s="211" t="s">
        <v>98</v>
      </c>
      <c r="B24" s="1431" t="s">
        <v>219</v>
      </c>
      <c r="C24" s="1432"/>
      <c r="D24" s="1433"/>
      <c r="E24" s="215"/>
      <c r="F24" s="213"/>
      <c r="G24" s="216"/>
      <c r="H24" s="217"/>
      <c r="I24" s="218"/>
      <c r="J24" s="216"/>
    </row>
    <row r="25" spans="1:10" ht="39" customHeight="1" x14ac:dyDescent="0.3">
      <c r="A25" s="211"/>
      <c r="B25" s="212" t="s">
        <v>220</v>
      </c>
      <c r="C25" s="213"/>
      <c r="D25" s="214"/>
      <c r="E25" s="1449" t="s">
        <v>224</v>
      </c>
      <c r="F25" s="1450"/>
      <c r="G25" s="1451"/>
      <c r="H25" s="215"/>
      <c r="I25" s="213"/>
      <c r="J25" s="216"/>
    </row>
    <row r="26" spans="1:10" x14ac:dyDescent="0.3">
      <c r="A26" s="211"/>
      <c r="B26" s="1434" t="s">
        <v>225</v>
      </c>
      <c r="C26" s="1435"/>
      <c r="D26" s="1436"/>
      <c r="E26" s="1437" t="s">
        <v>226</v>
      </c>
      <c r="F26" s="1438"/>
      <c r="G26" s="1439"/>
      <c r="H26" s="1437" t="s">
        <v>227</v>
      </c>
      <c r="I26" s="1438"/>
      <c r="J26" s="1439"/>
    </row>
    <row r="27" spans="1:10" ht="13.5" thickBot="1" x14ac:dyDescent="0.35">
      <c r="A27" s="211"/>
      <c r="B27" s="212"/>
      <c r="C27" s="213"/>
      <c r="D27" s="214"/>
      <c r="E27" s="215"/>
      <c r="F27" s="213"/>
      <c r="G27" s="214"/>
      <c r="H27" s="215"/>
      <c r="I27" s="213"/>
      <c r="J27" s="214"/>
    </row>
    <row r="28" spans="1:10" ht="45" customHeight="1" x14ac:dyDescent="0.3">
      <c r="A28" s="219"/>
      <c r="B28" s="1440" t="s">
        <v>232</v>
      </c>
      <c r="C28" s="1441"/>
      <c r="D28" s="1442"/>
      <c r="E28" s="1452" t="s">
        <v>225</v>
      </c>
      <c r="F28" s="1441"/>
      <c r="G28" s="1442"/>
      <c r="H28" s="1428"/>
      <c r="I28" s="1429"/>
      <c r="J28" s="1430"/>
    </row>
    <row r="29" spans="1:10" ht="14.5" customHeight="1" x14ac:dyDescent="0.3">
      <c r="A29" s="211"/>
      <c r="B29" s="1446" t="s">
        <v>231</v>
      </c>
      <c r="C29" s="1447"/>
      <c r="D29" s="1448"/>
      <c r="E29" s="215"/>
      <c r="F29" s="213"/>
      <c r="G29" s="214"/>
      <c r="H29" s="215"/>
      <c r="I29" s="213"/>
      <c r="J29" s="214"/>
    </row>
    <row r="30" spans="1:10" ht="14.5" customHeight="1" x14ac:dyDescent="0.3">
      <c r="A30" s="211"/>
      <c r="B30" s="1446" t="s">
        <v>228</v>
      </c>
      <c r="C30" s="1447"/>
      <c r="D30" s="1448"/>
      <c r="E30" s="215"/>
      <c r="F30" s="213"/>
      <c r="G30" s="214"/>
      <c r="H30" s="215"/>
      <c r="I30" s="213"/>
      <c r="J30" s="214"/>
    </row>
    <row r="31" spans="1:10" ht="14.5" customHeight="1" x14ac:dyDescent="0.3">
      <c r="A31" s="211"/>
      <c r="B31" s="1443" t="s">
        <v>233</v>
      </c>
      <c r="C31" s="1447"/>
      <c r="D31" s="1448"/>
      <c r="E31" s="215"/>
      <c r="F31" s="213"/>
      <c r="G31" s="214"/>
      <c r="H31" s="215"/>
      <c r="I31" s="213"/>
      <c r="J31" s="214"/>
    </row>
    <row r="32" spans="1:10" ht="26.15" customHeight="1" x14ac:dyDescent="0.3">
      <c r="A32" s="211"/>
      <c r="B32" s="1443" t="s">
        <v>229</v>
      </c>
      <c r="C32" s="1444"/>
      <c r="D32" s="1445"/>
      <c r="E32" s="215"/>
      <c r="F32" s="213"/>
      <c r="G32" s="214"/>
      <c r="H32" s="215"/>
      <c r="I32" s="213"/>
      <c r="J32" s="214"/>
    </row>
    <row r="33" spans="1:10" ht="13.5" thickBot="1" x14ac:dyDescent="0.35">
      <c r="A33" s="220"/>
      <c r="B33" s="1459"/>
      <c r="C33" s="1460"/>
      <c r="D33" s="1461"/>
      <c r="E33" s="224"/>
      <c r="F33" s="225"/>
      <c r="G33" s="226"/>
      <c r="H33" s="221"/>
      <c r="I33" s="222"/>
      <c r="J33" s="223"/>
    </row>
    <row r="34" spans="1:10" ht="15" customHeight="1" x14ac:dyDescent="0.3">
      <c r="A34" s="211" t="s">
        <v>99</v>
      </c>
      <c r="B34" s="1462"/>
      <c r="C34" s="1463"/>
      <c r="D34" s="1464"/>
      <c r="E34" s="1462"/>
      <c r="F34" s="1463"/>
      <c r="G34" s="1464"/>
      <c r="H34" s="1465"/>
      <c r="I34" s="1466"/>
      <c r="J34" s="1467"/>
    </row>
    <row r="35" spans="1:10" ht="13.5" thickBot="1" x14ac:dyDescent="0.35">
      <c r="A35" s="220" t="s">
        <v>121</v>
      </c>
      <c r="B35" s="1422"/>
      <c r="C35" s="1423"/>
      <c r="D35" s="1424"/>
      <c r="E35" s="1422"/>
      <c r="F35" s="1423"/>
      <c r="G35" s="1424"/>
      <c r="H35" s="1425"/>
      <c r="I35" s="1426"/>
      <c r="J35" s="1427"/>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99" t="s">
        <v>83</v>
      </c>
      <c r="D1" s="1507"/>
      <c r="E1" s="1507"/>
      <c r="F1" s="1507"/>
      <c r="G1" s="1500"/>
      <c r="H1" s="1499" t="s">
        <v>82</v>
      </c>
      <c r="I1" s="1507"/>
      <c r="J1" s="1500"/>
      <c r="K1" s="1499" t="s">
        <v>84</v>
      </c>
      <c r="L1" s="1507"/>
      <c r="M1" s="1500"/>
      <c r="N1" s="1499" t="s">
        <v>85</v>
      </c>
      <c r="O1" s="1507"/>
      <c r="P1" s="1500"/>
      <c r="Q1" s="106" t="s">
        <v>93</v>
      </c>
      <c r="R1" s="1499" t="s">
        <v>86</v>
      </c>
      <c r="S1" s="1500"/>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08"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09"/>
      <c r="B4" s="76" t="s">
        <v>78</v>
      </c>
      <c r="C4" s="52"/>
      <c r="D4" s="5"/>
      <c r="E4" s="5"/>
      <c r="F4" s="5"/>
      <c r="G4" s="5"/>
      <c r="H4" s="5"/>
      <c r="I4" s="5"/>
      <c r="J4" s="5"/>
      <c r="K4" s="5"/>
      <c r="L4" s="5"/>
      <c r="M4" s="5"/>
      <c r="N4" s="5"/>
      <c r="O4" s="5"/>
      <c r="P4" s="5"/>
      <c r="Q4" s="5"/>
      <c r="R4" s="5"/>
      <c r="S4" s="6"/>
    </row>
    <row r="5" spans="1:19" x14ac:dyDescent="0.3">
      <c r="A5" s="1509"/>
      <c r="B5" s="76" t="s">
        <v>79</v>
      </c>
      <c r="C5" s="52"/>
      <c r="D5" s="5"/>
      <c r="E5" s="5"/>
      <c r="F5" s="5"/>
      <c r="G5" s="5"/>
      <c r="H5" s="5"/>
      <c r="I5" s="5"/>
      <c r="J5" s="5"/>
      <c r="K5" s="5"/>
      <c r="L5" s="5"/>
      <c r="M5" s="5"/>
      <c r="N5" s="5"/>
      <c r="O5" s="5"/>
      <c r="P5" s="5"/>
      <c r="Q5" s="5"/>
      <c r="R5" s="5"/>
      <c r="S5" s="6"/>
    </row>
    <row r="6" spans="1:19" ht="13.5" thickBot="1" x14ac:dyDescent="0.35">
      <c r="A6" s="1510"/>
      <c r="B6" s="77" t="s">
        <v>80</v>
      </c>
      <c r="C6" s="53"/>
      <c r="D6" s="7"/>
      <c r="E6" s="7"/>
      <c r="F6" s="7"/>
      <c r="G6" s="7"/>
      <c r="H6" s="7"/>
      <c r="I6" s="7"/>
      <c r="J6" s="7"/>
      <c r="K6" s="7"/>
      <c r="L6" s="7"/>
      <c r="M6" s="7"/>
      <c r="N6" s="7"/>
      <c r="O6" s="7"/>
      <c r="P6" s="7"/>
      <c r="Q6" s="7"/>
      <c r="R6" s="7"/>
      <c r="S6" s="8"/>
    </row>
    <row r="7" spans="1:19" x14ac:dyDescent="0.3">
      <c r="A7" s="1511" t="e">
        <f>#REF!</f>
        <v>#REF!</v>
      </c>
      <c r="B7" s="78" t="s">
        <v>69</v>
      </c>
      <c r="C7" s="54"/>
      <c r="D7" s="9"/>
      <c r="E7" s="9"/>
      <c r="F7" s="9"/>
      <c r="G7" s="9"/>
      <c r="H7" s="9"/>
      <c r="I7" s="9"/>
      <c r="J7" s="9" t="s">
        <v>81</v>
      </c>
      <c r="K7" s="9"/>
      <c r="L7" s="9" t="s">
        <v>81</v>
      </c>
      <c r="M7" s="9"/>
      <c r="N7" s="9"/>
      <c r="O7" s="9"/>
      <c r="P7" s="9"/>
      <c r="Q7" s="9"/>
      <c r="R7" s="9"/>
      <c r="S7" s="10"/>
    </row>
    <row r="8" spans="1:19" x14ac:dyDescent="0.3">
      <c r="A8" s="1512"/>
      <c r="B8" s="79" t="s">
        <v>78</v>
      </c>
      <c r="C8" s="55"/>
      <c r="D8" s="11"/>
      <c r="E8" s="11"/>
      <c r="F8" s="11"/>
      <c r="G8" s="11"/>
      <c r="H8" s="11"/>
      <c r="I8" s="11"/>
      <c r="J8" s="11"/>
      <c r="K8" s="11"/>
      <c r="L8" s="11"/>
      <c r="M8" s="11"/>
      <c r="N8" s="11"/>
      <c r="O8" s="11"/>
      <c r="P8" s="11"/>
      <c r="Q8" s="11"/>
      <c r="R8" s="11"/>
      <c r="S8" s="12"/>
    </row>
    <row r="9" spans="1:19" x14ac:dyDescent="0.3">
      <c r="A9" s="1512"/>
      <c r="B9" s="79" t="s">
        <v>79</v>
      </c>
      <c r="C9" s="55"/>
      <c r="D9" s="11"/>
      <c r="E9" s="11"/>
      <c r="F9" s="11"/>
      <c r="G9" s="11"/>
      <c r="H9" s="11"/>
      <c r="I9" s="11"/>
      <c r="J9" s="11"/>
      <c r="K9" s="11"/>
      <c r="L9" s="11"/>
      <c r="M9" s="11"/>
      <c r="N9" s="11"/>
      <c r="O9" s="11"/>
      <c r="P9" s="11"/>
      <c r="Q9" s="11"/>
      <c r="R9" s="11"/>
      <c r="S9" s="12"/>
    </row>
    <row r="10" spans="1:19" ht="13.5" thickBot="1" x14ac:dyDescent="0.35">
      <c r="A10" s="1513"/>
      <c r="B10" s="80" t="s">
        <v>80</v>
      </c>
      <c r="C10" s="56"/>
      <c r="D10" s="13"/>
      <c r="E10" s="13"/>
      <c r="F10" s="13"/>
      <c r="G10" s="13"/>
      <c r="H10" s="13"/>
      <c r="I10" s="13"/>
      <c r="J10" s="13"/>
      <c r="K10" s="13"/>
      <c r="L10" s="13"/>
      <c r="M10" s="13"/>
      <c r="N10" s="13"/>
      <c r="O10" s="13"/>
      <c r="P10" s="13"/>
      <c r="Q10" s="13"/>
      <c r="R10" s="13"/>
      <c r="S10" s="14"/>
    </row>
    <row r="11" spans="1:19" x14ac:dyDescent="0.3">
      <c r="A11" s="1514"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15"/>
      <c r="B12" s="82" t="s">
        <v>78</v>
      </c>
      <c r="C12" s="58"/>
      <c r="D12" s="17"/>
      <c r="E12" s="17"/>
      <c r="F12" s="17"/>
      <c r="G12" s="17"/>
      <c r="H12" s="17"/>
      <c r="I12" s="17"/>
      <c r="J12" s="17"/>
      <c r="K12" s="17"/>
      <c r="L12" s="17"/>
      <c r="M12" s="17"/>
      <c r="N12" s="17"/>
      <c r="O12" s="17"/>
      <c r="P12" s="17"/>
      <c r="Q12" s="17"/>
      <c r="R12" s="17"/>
      <c r="S12" s="18"/>
    </row>
    <row r="13" spans="1:19" x14ac:dyDescent="0.3">
      <c r="A13" s="1515"/>
      <c r="B13" s="82" t="s">
        <v>79</v>
      </c>
      <c r="C13" s="58"/>
      <c r="D13" s="17"/>
      <c r="E13" s="17"/>
      <c r="F13" s="17"/>
      <c r="G13" s="17"/>
      <c r="H13" s="17"/>
      <c r="I13" s="17"/>
      <c r="J13" s="17"/>
      <c r="K13" s="17"/>
      <c r="L13" s="17"/>
      <c r="M13" s="17"/>
      <c r="N13" s="17"/>
      <c r="O13" s="17"/>
      <c r="P13" s="17"/>
      <c r="Q13" s="17"/>
      <c r="R13" s="17"/>
      <c r="S13" s="18"/>
    </row>
    <row r="14" spans="1:19" ht="13.5" thickBot="1" x14ac:dyDescent="0.35">
      <c r="A14" s="1516"/>
      <c r="B14" s="83" t="s">
        <v>80</v>
      </c>
      <c r="C14" s="59"/>
      <c r="D14" s="19"/>
      <c r="E14" s="19"/>
      <c r="F14" s="19"/>
      <c r="G14" s="19"/>
      <c r="H14" s="19"/>
      <c r="I14" s="19"/>
      <c r="J14" s="19"/>
      <c r="K14" s="19"/>
      <c r="L14" s="19"/>
      <c r="M14" s="19"/>
      <c r="N14" s="19"/>
      <c r="O14" s="19"/>
      <c r="P14" s="19"/>
      <c r="Q14" s="19"/>
      <c r="R14" s="19"/>
      <c r="S14" s="20"/>
    </row>
    <row r="15" spans="1:19" x14ac:dyDescent="0.3">
      <c r="A15" s="1517"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18"/>
      <c r="B16" s="85" t="s">
        <v>78</v>
      </c>
      <c r="C16" s="61"/>
      <c r="D16" s="23"/>
      <c r="E16" s="23"/>
      <c r="F16" s="23"/>
      <c r="G16" s="23"/>
      <c r="H16" s="23"/>
      <c r="I16" s="23"/>
      <c r="J16" s="23"/>
      <c r="K16" s="23"/>
      <c r="L16" s="23"/>
      <c r="M16" s="23"/>
      <c r="N16" s="23"/>
      <c r="O16" s="23"/>
      <c r="P16" s="23"/>
      <c r="Q16" s="23"/>
      <c r="R16" s="23"/>
      <c r="S16" s="24"/>
    </row>
    <row r="17" spans="1:19" x14ac:dyDescent="0.3">
      <c r="A17" s="1518"/>
      <c r="B17" s="85" t="s">
        <v>79</v>
      </c>
      <c r="C17" s="61"/>
      <c r="D17" s="23"/>
      <c r="E17" s="23"/>
      <c r="F17" s="23"/>
      <c r="G17" s="23"/>
      <c r="H17" s="23"/>
      <c r="I17" s="23"/>
      <c r="J17" s="23"/>
      <c r="K17" s="23"/>
      <c r="L17" s="23"/>
      <c r="M17" s="23"/>
      <c r="N17" s="23"/>
      <c r="O17" s="23"/>
      <c r="P17" s="23"/>
      <c r="Q17" s="23"/>
      <c r="R17" s="23"/>
      <c r="S17" s="24"/>
    </row>
    <row r="18" spans="1:19" ht="13.5" thickBot="1" x14ac:dyDescent="0.35">
      <c r="A18" s="1519"/>
      <c r="B18" s="86" t="s">
        <v>80</v>
      </c>
      <c r="C18" s="62"/>
      <c r="D18" s="25"/>
      <c r="E18" s="25"/>
      <c r="F18" s="25"/>
      <c r="G18" s="25"/>
      <c r="H18" s="25"/>
      <c r="I18" s="25"/>
      <c r="J18" s="25"/>
      <c r="K18" s="25"/>
      <c r="L18" s="25"/>
      <c r="M18" s="25"/>
      <c r="N18" s="25"/>
      <c r="O18" s="25"/>
      <c r="P18" s="25"/>
      <c r="Q18" s="25"/>
      <c r="R18" s="25"/>
      <c r="S18" s="26"/>
    </row>
    <row r="19" spans="1:19" x14ac:dyDescent="0.3">
      <c r="A19" s="1520"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1"/>
      <c r="B20" s="88" t="s">
        <v>78</v>
      </c>
      <c r="C20" s="64"/>
      <c r="D20" s="29"/>
      <c r="E20" s="29"/>
      <c r="F20" s="29"/>
      <c r="G20" s="29"/>
      <c r="H20" s="29"/>
      <c r="I20" s="29"/>
      <c r="J20" s="29"/>
      <c r="K20" s="29"/>
      <c r="L20" s="29"/>
      <c r="M20" s="29"/>
      <c r="N20" s="29"/>
      <c r="O20" s="29"/>
      <c r="P20" s="29"/>
      <c r="Q20" s="29"/>
      <c r="R20" s="29"/>
      <c r="S20" s="30"/>
    </row>
    <row r="21" spans="1:19" x14ac:dyDescent="0.3">
      <c r="A21" s="1521"/>
      <c r="B21" s="88" t="s">
        <v>79</v>
      </c>
      <c r="C21" s="64"/>
      <c r="D21" s="29"/>
      <c r="E21" s="29"/>
      <c r="F21" s="29"/>
      <c r="G21" s="29"/>
      <c r="H21" s="29"/>
      <c r="I21" s="29"/>
      <c r="J21" s="29"/>
      <c r="K21" s="29"/>
      <c r="L21" s="29"/>
      <c r="M21" s="29"/>
      <c r="N21" s="29"/>
      <c r="O21" s="29"/>
      <c r="P21" s="29"/>
      <c r="Q21" s="29"/>
      <c r="R21" s="29"/>
      <c r="S21" s="30"/>
    </row>
    <row r="22" spans="1:19" ht="13.5" thickBot="1" x14ac:dyDescent="0.35">
      <c r="A22" s="1522"/>
      <c r="B22" s="89" t="s">
        <v>80</v>
      </c>
      <c r="C22" s="65"/>
      <c r="D22" s="31"/>
      <c r="E22" s="31"/>
      <c r="F22" s="31"/>
      <c r="G22" s="31"/>
      <c r="H22" s="31"/>
      <c r="I22" s="31"/>
      <c r="J22" s="31"/>
      <c r="K22" s="31"/>
      <c r="L22" s="31"/>
      <c r="M22" s="31"/>
      <c r="N22" s="31"/>
      <c r="O22" s="31"/>
      <c r="P22" s="31"/>
      <c r="Q22" s="31"/>
      <c r="R22" s="31"/>
      <c r="S22" s="32"/>
    </row>
    <row r="23" spans="1:19" x14ac:dyDescent="0.3">
      <c r="A23" s="1523"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24"/>
      <c r="B24" s="91" t="s">
        <v>78</v>
      </c>
      <c r="C24" s="67"/>
      <c r="D24" s="35"/>
      <c r="E24" s="35"/>
      <c r="F24" s="35"/>
      <c r="G24" s="35"/>
      <c r="H24" s="35"/>
      <c r="I24" s="35"/>
      <c r="J24" s="35"/>
      <c r="K24" s="35"/>
      <c r="L24" s="35"/>
      <c r="M24" s="35"/>
      <c r="N24" s="35"/>
      <c r="O24" s="35"/>
      <c r="P24" s="35"/>
      <c r="Q24" s="35"/>
      <c r="R24" s="35"/>
      <c r="S24" s="36"/>
    </row>
    <row r="25" spans="1:19" x14ac:dyDescent="0.3">
      <c r="A25" s="1524"/>
      <c r="B25" s="91" t="s">
        <v>79</v>
      </c>
      <c r="C25" s="67"/>
      <c r="D25" s="35"/>
      <c r="E25" s="35"/>
      <c r="F25" s="35"/>
      <c r="G25" s="35"/>
      <c r="H25" s="35"/>
      <c r="I25" s="35"/>
      <c r="J25" s="35"/>
      <c r="K25" s="35"/>
      <c r="L25" s="35"/>
      <c r="M25" s="35"/>
      <c r="N25" s="35"/>
      <c r="O25" s="35"/>
      <c r="P25" s="35"/>
      <c r="Q25" s="35"/>
      <c r="R25" s="35"/>
      <c r="S25" s="36"/>
    </row>
    <row r="26" spans="1:19" ht="13.5" thickBot="1" x14ac:dyDescent="0.35">
      <c r="A26" s="1525"/>
      <c r="B26" s="92" t="s">
        <v>80</v>
      </c>
      <c r="C26" s="68"/>
      <c r="D26" s="37"/>
      <c r="E26" s="37"/>
      <c r="F26" s="37"/>
      <c r="G26" s="37"/>
      <c r="H26" s="37"/>
      <c r="I26" s="37"/>
      <c r="J26" s="37"/>
      <c r="K26" s="37"/>
      <c r="L26" s="37"/>
      <c r="M26" s="37"/>
      <c r="N26" s="37"/>
      <c r="O26" s="37"/>
      <c r="P26" s="37"/>
      <c r="Q26" s="37"/>
      <c r="R26" s="37"/>
      <c r="S26" s="38"/>
    </row>
    <row r="27" spans="1:19" x14ac:dyDescent="0.3">
      <c r="A27" s="1501"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02"/>
      <c r="B28" s="94" t="s">
        <v>78</v>
      </c>
      <c r="C28" s="70"/>
      <c r="D28" s="41"/>
      <c r="E28" s="41"/>
      <c r="F28" s="41"/>
      <c r="G28" s="41"/>
      <c r="H28" s="41"/>
      <c r="I28" s="41"/>
      <c r="J28" s="41"/>
      <c r="K28" s="41"/>
      <c r="L28" s="41"/>
      <c r="M28" s="41"/>
      <c r="N28" s="41"/>
      <c r="O28" s="41"/>
      <c r="P28" s="41"/>
      <c r="Q28" s="41"/>
      <c r="R28" s="41"/>
      <c r="S28" s="42"/>
    </row>
    <row r="29" spans="1:19" x14ac:dyDescent="0.3">
      <c r="A29" s="1502"/>
      <c r="B29" s="94" t="s">
        <v>79</v>
      </c>
      <c r="C29" s="70"/>
      <c r="D29" s="41"/>
      <c r="E29" s="41"/>
      <c r="F29" s="41"/>
      <c r="G29" s="41"/>
      <c r="H29" s="41"/>
      <c r="I29" s="41"/>
      <c r="J29" s="41"/>
      <c r="K29" s="41"/>
      <c r="L29" s="41"/>
      <c r="M29" s="41"/>
      <c r="N29" s="41"/>
      <c r="O29" s="41"/>
      <c r="P29" s="41"/>
      <c r="Q29" s="41"/>
      <c r="R29" s="41"/>
      <c r="S29" s="42"/>
    </row>
    <row r="30" spans="1:19" ht="13.5" thickBot="1" x14ac:dyDescent="0.35">
      <c r="A30" s="1503"/>
      <c r="B30" s="95" t="s">
        <v>80</v>
      </c>
      <c r="C30" s="71"/>
      <c r="D30" s="43"/>
      <c r="E30" s="43"/>
      <c r="F30" s="43"/>
      <c r="G30" s="43"/>
      <c r="H30" s="43"/>
      <c r="I30" s="43"/>
      <c r="J30" s="43"/>
      <c r="K30" s="43"/>
      <c r="L30" s="43"/>
      <c r="M30" s="43"/>
      <c r="N30" s="43"/>
      <c r="O30" s="43"/>
      <c r="P30" s="43"/>
      <c r="Q30" s="43"/>
      <c r="R30" s="43"/>
      <c r="S30" s="44"/>
    </row>
    <row r="31" spans="1:19" x14ac:dyDescent="0.3">
      <c r="A31" s="1504"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05"/>
      <c r="B32" s="97" t="s">
        <v>78</v>
      </c>
      <c r="C32" s="73"/>
      <c r="D32" s="47"/>
      <c r="E32" s="47"/>
      <c r="F32" s="47"/>
      <c r="G32" s="47"/>
      <c r="H32" s="47"/>
      <c r="I32" s="47"/>
      <c r="J32" s="47"/>
      <c r="K32" s="47"/>
      <c r="L32" s="47"/>
      <c r="M32" s="47"/>
      <c r="N32" s="47"/>
      <c r="O32" s="47"/>
      <c r="P32" s="47"/>
      <c r="Q32" s="47"/>
      <c r="R32" s="47"/>
      <c r="S32" s="48"/>
    </row>
    <row r="33" spans="1:19" x14ac:dyDescent="0.3">
      <c r="A33" s="1505"/>
      <c r="B33" s="97" t="s">
        <v>79</v>
      </c>
      <c r="C33" s="73"/>
      <c r="D33" s="47"/>
      <c r="E33" s="47"/>
      <c r="F33" s="47"/>
      <c r="G33" s="47"/>
      <c r="H33" s="47"/>
      <c r="I33" s="47"/>
      <c r="J33" s="47"/>
      <c r="K33" s="47"/>
      <c r="L33" s="47"/>
      <c r="M33" s="47"/>
      <c r="N33" s="47"/>
      <c r="O33" s="47"/>
      <c r="P33" s="47"/>
      <c r="Q33" s="47"/>
      <c r="R33" s="47"/>
      <c r="S33" s="48"/>
    </row>
    <row r="34" spans="1:19" ht="13.5" thickBot="1" x14ac:dyDescent="0.35">
      <c r="A34" s="1506"/>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26" t="s">
        <v>137</v>
      </c>
      <c r="B1" s="1527" t="s">
        <v>145</v>
      </c>
      <c r="C1" s="1527" t="s">
        <v>140</v>
      </c>
      <c r="D1" s="1" t="s">
        <v>147</v>
      </c>
      <c r="E1" t="s">
        <v>147</v>
      </c>
      <c r="G1" s="1526" t="s">
        <v>138</v>
      </c>
      <c r="H1" s="1527" t="s">
        <v>163</v>
      </c>
      <c r="I1" s="1527" t="s">
        <v>164</v>
      </c>
      <c r="J1" s="1" t="s">
        <v>169</v>
      </c>
      <c r="K1" t="s">
        <v>169</v>
      </c>
      <c r="M1" s="1526" t="s">
        <v>139</v>
      </c>
      <c r="N1" s="1527" t="s">
        <v>184</v>
      </c>
      <c r="O1" s="1527" t="s">
        <v>186</v>
      </c>
      <c r="P1" s="1" t="s">
        <v>191</v>
      </c>
      <c r="Q1" t="s">
        <v>191</v>
      </c>
      <c r="U1" s="157" t="s">
        <v>206</v>
      </c>
      <c r="V1" s="158" t="s">
        <v>207</v>
      </c>
      <c r="W1" s="159" t="s">
        <v>208</v>
      </c>
    </row>
    <row r="2" spans="1:23" x14ac:dyDescent="0.35">
      <c r="A2" s="1526"/>
      <c r="B2" s="1527"/>
      <c r="C2" s="1527"/>
      <c r="D2" s="1" t="s">
        <v>148</v>
      </c>
      <c r="E2" t="s">
        <v>148</v>
      </c>
      <c r="G2" s="1526"/>
      <c r="H2" s="1527"/>
      <c r="I2" s="1527"/>
      <c r="J2" s="1" t="s">
        <v>170</v>
      </c>
      <c r="K2" t="s">
        <v>170</v>
      </c>
      <c r="M2" s="1526"/>
      <c r="N2" s="1527"/>
      <c r="O2" s="1527"/>
      <c r="P2" s="1" t="s">
        <v>192</v>
      </c>
      <c r="Q2" t="s">
        <v>192</v>
      </c>
      <c r="S2" s="1528" t="s">
        <v>209</v>
      </c>
      <c r="T2" s="166" t="s">
        <v>89</v>
      </c>
      <c r="U2" s="160" t="str">
        <f>E1</f>
        <v>T1_1</v>
      </c>
      <c r="V2" s="152" t="str">
        <f>E2</f>
        <v>T1_2</v>
      </c>
      <c r="W2" s="153" t="str">
        <f>E3</f>
        <v>T1_3</v>
      </c>
    </row>
    <row r="3" spans="1:23" x14ac:dyDescent="0.35">
      <c r="A3" s="1526"/>
      <c r="B3" s="1527"/>
      <c r="C3" s="1527"/>
      <c r="D3" s="1" t="s">
        <v>149</v>
      </c>
      <c r="E3" t="s">
        <v>149</v>
      </c>
      <c r="G3" s="1526"/>
      <c r="H3" s="1527"/>
      <c r="I3" s="1527"/>
      <c r="J3" s="1" t="s">
        <v>171</v>
      </c>
      <c r="K3" t="s">
        <v>171</v>
      </c>
      <c r="M3" s="1526"/>
      <c r="N3" s="1527"/>
      <c r="O3" s="1527"/>
      <c r="P3" s="1" t="s">
        <v>193</v>
      </c>
      <c r="Q3" t="s">
        <v>193</v>
      </c>
      <c r="S3" s="1529"/>
      <c r="T3" s="167" t="s">
        <v>210</v>
      </c>
      <c r="U3" s="161" t="str">
        <f>E4</f>
        <v>T3_1</v>
      </c>
      <c r="V3" s="150" t="str">
        <f>E5</f>
        <v>T3_2</v>
      </c>
      <c r="W3" s="154" t="str">
        <f>E6</f>
        <v>T3_3</v>
      </c>
    </row>
    <row r="4" spans="1:23" x14ac:dyDescent="0.35">
      <c r="A4" s="1526"/>
      <c r="B4" s="1527"/>
      <c r="C4" s="1527" t="s">
        <v>141</v>
      </c>
      <c r="D4" s="1" t="s">
        <v>150</v>
      </c>
      <c r="E4" t="s">
        <v>150</v>
      </c>
      <c r="G4" s="1526"/>
      <c r="H4" s="1527"/>
      <c r="I4" s="1527" t="s">
        <v>165</v>
      </c>
      <c r="J4" s="1" t="s">
        <v>172</v>
      </c>
      <c r="K4" t="s">
        <v>172</v>
      </c>
      <c r="M4" s="1526"/>
      <c r="N4" s="1527"/>
      <c r="O4" s="1527" t="s">
        <v>187</v>
      </c>
      <c r="P4" s="1" t="s">
        <v>194</v>
      </c>
      <c r="Q4" t="s">
        <v>194</v>
      </c>
      <c r="S4" s="1529"/>
      <c r="T4" s="167" t="s">
        <v>88</v>
      </c>
      <c r="U4" s="161" t="str">
        <f>E7</f>
        <v>T5_1</v>
      </c>
      <c r="V4" s="150" t="str">
        <f>E8</f>
        <v>T5_2</v>
      </c>
      <c r="W4" s="154" t="str">
        <f>E9</f>
        <v>T5_3</v>
      </c>
    </row>
    <row r="5" spans="1:23" x14ac:dyDescent="0.35">
      <c r="A5" s="1526"/>
      <c r="B5" s="1527"/>
      <c r="C5" s="1527"/>
      <c r="D5" s="1" t="s">
        <v>151</v>
      </c>
      <c r="E5" t="s">
        <v>151</v>
      </c>
      <c r="G5" s="1526"/>
      <c r="H5" s="1527"/>
      <c r="I5" s="1527"/>
      <c r="J5" s="1" t="s">
        <v>173</v>
      </c>
      <c r="K5" t="s">
        <v>173</v>
      </c>
      <c r="M5" s="1526"/>
      <c r="N5" s="1527"/>
      <c r="O5" s="1527"/>
      <c r="P5" s="1" t="s">
        <v>195</v>
      </c>
      <c r="Q5" t="s">
        <v>195</v>
      </c>
      <c r="S5" s="1529"/>
      <c r="T5" s="167" t="s">
        <v>211</v>
      </c>
      <c r="U5" s="161" t="str">
        <f>E10</f>
        <v>T13_1</v>
      </c>
      <c r="V5" s="150" t="str">
        <f>E11</f>
        <v>T13_2</v>
      </c>
      <c r="W5" s="154" t="str">
        <f>E12</f>
        <v>T13_3</v>
      </c>
    </row>
    <row r="6" spans="1:23" ht="15" thickBot="1" x14ac:dyDescent="0.4">
      <c r="A6" s="1526"/>
      <c r="B6" s="1527"/>
      <c r="C6" s="1527"/>
      <c r="D6" s="1" t="s">
        <v>152</v>
      </c>
      <c r="E6" t="s">
        <v>152</v>
      </c>
      <c r="G6" s="1526"/>
      <c r="H6" s="1527"/>
      <c r="I6" s="1527"/>
      <c r="J6" s="1" t="s">
        <v>174</v>
      </c>
      <c r="K6" t="s">
        <v>174</v>
      </c>
      <c r="M6" s="1526"/>
      <c r="N6" s="1527"/>
      <c r="O6" s="1527"/>
      <c r="P6" s="1" t="s">
        <v>196</v>
      </c>
      <c r="Q6" t="s">
        <v>196</v>
      </c>
      <c r="S6" s="1529"/>
      <c r="T6" s="168" t="s">
        <v>212</v>
      </c>
      <c r="U6" s="162" t="str">
        <f>E13</f>
        <v>T15_1</v>
      </c>
      <c r="V6" s="155" t="str">
        <f>E14</f>
        <v>T15_2</v>
      </c>
      <c r="W6" s="156" t="str">
        <f>E15</f>
        <v>T15_3</v>
      </c>
    </row>
    <row r="7" spans="1:23" x14ac:dyDescent="0.35">
      <c r="A7" s="1526"/>
      <c r="B7" s="1527"/>
      <c r="C7" s="1527" t="s">
        <v>142</v>
      </c>
      <c r="D7" s="1" t="s">
        <v>153</v>
      </c>
      <c r="E7" t="s">
        <v>153</v>
      </c>
      <c r="G7" s="1526"/>
      <c r="H7" s="1527"/>
      <c r="I7" s="1527" t="s">
        <v>166</v>
      </c>
      <c r="J7" s="1" t="s">
        <v>175</v>
      </c>
      <c r="K7" t="s">
        <v>175</v>
      </c>
      <c r="M7" s="1526"/>
      <c r="N7" s="1527"/>
      <c r="O7" s="1527" t="s">
        <v>188</v>
      </c>
      <c r="P7" s="1" t="s">
        <v>197</v>
      </c>
      <c r="Q7" t="s">
        <v>197</v>
      </c>
      <c r="S7" s="1529"/>
      <c r="T7" s="172" t="s">
        <v>89</v>
      </c>
      <c r="U7" s="163" t="str">
        <f>K1</f>
        <v>T10_1</v>
      </c>
      <c r="V7" s="164" t="str">
        <f>K2</f>
        <v>T10_2</v>
      </c>
      <c r="W7" s="165" t="str">
        <f>K3</f>
        <v>T10_3</v>
      </c>
    </row>
    <row r="8" spans="1:23" x14ac:dyDescent="0.35">
      <c r="A8" s="1526"/>
      <c r="B8" s="1527"/>
      <c r="C8" s="1527"/>
      <c r="D8" s="1" t="s">
        <v>154</v>
      </c>
      <c r="E8" t="s">
        <v>154</v>
      </c>
      <c r="G8" s="1526"/>
      <c r="H8" s="1527"/>
      <c r="I8" s="1527"/>
      <c r="J8" s="1" t="s">
        <v>176</v>
      </c>
      <c r="K8" t="s">
        <v>176</v>
      </c>
      <c r="M8" s="1526"/>
      <c r="N8" s="1527"/>
      <c r="O8" s="1527"/>
      <c r="P8" s="1" t="s">
        <v>198</v>
      </c>
      <c r="Q8" t="s">
        <v>198</v>
      </c>
      <c r="S8" s="1529"/>
      <c r="T8" s="167" t="s">
        <v>210</v>
      </c>
      <c r="U8" s="161" t="str">
        <f>K4</f>
        <v>T12_1</v>
      </c>
      <c r="V8" s="150" t="str">
        <f>K5</f>
        <v>T12_2</v>
      </c>
      <c r="W8" s="154" t="str">
        <f>K6</f>
        <v>T12_3</v>
      </c>
    </row>
    <row r="9" spans="1:23" x14ac:dyDescent="0.35">
      <c r="A9" s="1526"/>
      <c r="B9" s="1527"/>
      <c r="C9" s="1527"/>
      <c r="D9" s="1" t="s">
        <v>155</v>
      </c>
      <c r="E9" t="s">
        <v>155</v>
      </c>
      <c r="G9" s="1526"/>
      <c r="H9" s="1527"/>
      <c r="I9" s="1527"/>
      <c r="J9" s="1" t="s">
        <v>177</v>
      </c>
      <c r="K9" t="s">
        <v>177</v>
      </c>
      <c r="M9" s="1526"/>
      <c r="N9" s="1527"/>
      <c r="O9" s="1527"/>
      <c r="P9" s="1" t="s">
        <v>199</v>
      </c>
      <c r="Q9" t="s">
        <v>199</v>
      </c>
      <c r="S9" s="1529"/>
      <c r="T9" s="167" t="s">
        <v>88</v>
      </c>
      <c r="U9" s="161" t="str">
        <f>K7</f>
        <v>T14_1</v>
      </c>
      <c r="V9" s="150" t="str">
        <f>K8</f>
        <v>T14_2</v>
      </c>
      <c r="W9" s="154" t="str">
        <f>K9</f>
        <v>T14_3</v>
      </c>
    </row>
    <row r="10" spans="1:23" x14ac:dyDescent="0.35">
      <c r="A10" s="1526"/>
      <c r="B10" s="1527" t="s">
        <v>146</v>
      </c>
      <c r="C10" s="1527" t="s">
        <v>143</v>
      </c>
      <c r="D10" s="1" t="s">
        <v>156</v>
      </c>
      <c r="E10" t="s">
        <v>156</v>
      </c>
      <c r="G10" s="1526"/>
      <c r="H10" s="1527" t="s">
        <v>162</v>
      </c>
      <c r="I10" s="1527" t="s">
        <v>167</v>
      </c>
      <c r="J10" s="1" t="s">
        <v>178</v>
      </c>
      <c r="K10" t="s">
        <v>178</v>
      </c>
      <c r="M10" s="1526"/>
      <c r="N10" s="1527" t="s">
        <v>185</v>
      </c>
      <c r="O10" s="1527" t="s">
        <v>189</v>
      </c>
      <c r="P10" s="1" t="s">
        <v>200</v>
      </c>
      <c r="Q10" t="s">
        <v>200</v>
      </c>
      <c r="S10" s="1529"/>
      <c r="T10" s="167" t="s">
        <v>211</v>
      </c>
      <c r="U10" s="161" t="str">
        <f>K10</f>
        <v>T2_1</v>
      </c>
      <c r="V10" s="150" t="str">
        <f>K11</f>
        <v>T2_2</v>
      </c>
      <c r="W10" s="154" t="str">
        <f>K12</f>
        <v>T2_3</v>
      </c>
    </row>
    <row r="11" spans="1:23" ht="15" thickBot="1" x14ac:dyDescent="0.4">
      <c r="A11" s="1526"/>
      <c r="B11" s="1527"/>
      <c r="C11" s="1527"/>
      <c r="D11" s="1" t="s">
        <v>157</v>
      </c>
      <c r="E11" t="s">
        <v>157</v>
      </c>
      <c r="G11" s="1526"/>
      <c r="H11" s="1527"/>
      <c r="I11" s="1527"/>
      <c r="J11" s="1" t="s">
        <v>179</v>
      </c>
      <c r="K11" t="s">
        <v>179</v>
      </c>
      <c r="M11" s="1526"/>
      <c r="N11" s="1527"/>
      <c r="O11" s="1527"/>
      <c r="P11" s="1" t="s">
        <v>201</v>
      </c>
      <c r="Q11" t="s">
        <v>201</v>
      </c>
      <c r="S11" s="1529"/>
      <c r="T11" s="171" t="s">
        <v>212</v>
      </c>
      <c r="U11" s="169" t="str">
        <f>K13</f>
        <v>T4_1</v>
      </c>
      <c r="V11" s="151" t="str">
        <f>K14</f>
        <v>T4_2</v>
      </c>
      <c r="W11" s="170" t="str">
        <f>K15</f>
        <v>T4_3</v>
      </c>
    </row>
    <row r="12" spans="1:23" x14ac:dyDescent="0.35">
      <c r="A12" s="1526"/>
      <c r="B12" s="1527"/>
      <c r="C12" s="1527"/>
      <c r="D12" s="1" t="s">
        <v>158</v>
      </c>
      <c r="E12" t="s">
        <v>158</v>
      </c>
      <c r="G12" s="1526"/>
      <c r="H12" s="1527"/>
      <c r="I12" s="1527"/>
      <c r="J12" s="1" t="s">
        <v>180</v>
      </c>
      <c r="K12" t="s">
        <v>180</v>
      </c>
      <c r="M12" s="1526"/>
      <c r="N12" s="1527"/>
      <c r="O12" s="1527"/>
      <c r="P12" s="1" t="s">
        <v>202</v>
      </c>
      <c r="Q12" t="s">
        <v>202</v>
      </c>
      <c r="S12" s="1529"/>
      <c r="T12" s="166" t="s">
        <v>89</v>
      </c>
      <c r="U12" s="160" t="str">
        <f>Q1</f>
        <v>T7_1</v>
      </c>
      <c r="V12" s="152" t="str">
        <f>Q2</f>
        <v>T7_2</v>
      </c>
      <c r="W12" s="153" t="str">
        <f>Q3</f>
        <v>T7_3</v>
      </c>
    </row>
    <row r="13" spans="1:23" x14ac:dyDescent="0.35">
      <c r="A13" s="1526"/>
      <c r="B13" s="1527"/>
      <c r="C13" s="1527" t="s">
        <v>144</v>
      </c>
      <c r="D13" s="1" t="s">
        <v>159</v>
      </c>
      <c r="E13" t="s">
        <v>159</v>
      </c>
      <c r="G13" s="1526"/>
      <c r="H13" s="1527"/>
      <c r="I13" s="1527" t="s">
        <v>168</v>
      </c>
      <c r="J13" s="1" t="s">
        <v>181</v>
      </c>
      <c r="K13" t="s">
        <v>181</v>
      </c>
      <c r="M13" s="1526"/>
      <c r="N13" s="1527"/>
      <c r="O13" s="1527" t="s">
        <v>190</v>
      </c>
      <c r="P13" s="1" t="s">
        <v>203</v>
      </c>
      <c r="Q13" t="s">
        <v>203</v>
      </c>
      <c r="S13" s="1529"/>
      <c r="T13" s="167" t="s">
        <v>210</v>
      </c>
      <c r="U13" s="161" t="str">
        <f>Q4</f>
        <v>T9_1</v>
      </c>
      <c r="V13" s="150" t="str">
        <f>Q5</f>
        <v>T9_2</v>
      </c>
      <c r="W13" s="154" t="str">
        <f>Q6</f>
        <v>T9_3</v>
      </c>
    </row>
    <row r="14" spans="1:23" x14ac:dyDescent="0.35">
      <c r="A14" s="1526"/>
      <c r="B14" s="1527"/>
      <c r="C14" s="1527"/>
      <c r="D14" s="1" t="s">
        <v>160</v>
      </c>
      <c r="E14" t="s">
        <v>160</v>
      </c>
      <c r="G14" s="1526"/>
      <c r="H14" s="1527"/>
      <c r="I14" s="1527"/>
      <c r="J14" s="1" t="s">
        <v>182</v>
      </c>
      <c r="K14" t="s">
        <v>182</v>
      </c>
      <c r="M14" s="1526"/>
      <c r="N14" s="1527"/>
      <c r="O14" s="1527"/>
      <c r="P14" s="1" t="s">
        <v>204</v>
      </c>
      <c r="Q14" t="s">
        <v>204</v>
      </c>
      <c r="S14" s="1529"/>
      <c r="T14" s="167" t="s">
        <v>88</v>
      </c>
      <c r="U14" s="161" t="str">
        <f>Q7</f>
        <v>T11_1</v>
      </c>
      <c r="V14" s="150" t="str">
        <f>Q8</f>
        <v>T11_2</v>
      </c>
      <c r="W14" s="154" t="str">
        <f>Q9</f>
        <v>T11_3</v>
      </c>
    </row>
    <row r="15" spans="1:23" x14ac:dyDescent="0.35">
      <c r="A15" s="1526"/>
      <c r="B15" s="1527"/>
      <c r="C15" s="1527"/>
      <c r="D15" s="1" t="s">
        <v>161</v>
      </c>
      <c r="E15" t="s">
        <v>161</v>
      </c>
      <c r="G15" s="1526"/>
      <c r="H15" s="1527"/>
      <c r="I15" s="1527"/>
      <c r="J15" s="1" t="s">
        <v>183</v>
      </c>
      <c r="K15" t="s">
        <v>183</v>
      </c>
      <c r="M15" s="1526"/>
      <c r="N15" s="1527"/>
      <c r="O15" s="1527"/>
      <c r="P15" s="1" t="s">
        <v>205</v>
      </c>
      <c r="Q15" t="s">
        <v>205</v>
      </c>
      <c r="S15" s="1529"/>
      <c r="T15" s="167" t="s">
        <v>211</v>
      </c>
      <c r="U15" s="161" t="str">
        <f>Q10</f>
        <v>T6_1</v>
      </c>
      <c r="V15" s="150" t="str">
        <f>Q11</f>
        <v>T6_2</v>
      </c>
      <c r="W15" s="154" t="str">
        <f>Q12</f>
        <v>T6_3</v>
      </c>
    </row>
    <row r="16" spans="1:23" ht="15" thickBot="1" x14ac:dyDescent="0.4">
      <c r="S16" s="1530"/>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28"/>
      <c r="T19" s="166"/>
      <c r="U19" s="160" t="str">
        <f>W2</f>
        <v>T1_3</v>
      </c>
      <c r="V19" s="152" t="str">
        <f>U2</f>
        <v>T1_1</v>
      </c>
      <c r="W19" s="153" t="str">
        <f>V2</f>
        <v>T1_2</v>
      </c>
    </row>
    <row r="20" spans="19:23" x14ac:dyDescent="0.35">
      <c r="S20" s="1529"/>
      <c r="T20" s="167"/>
      <c r="U20" s="161" t="str">
        <f t="shared" ref="U20:U33" si="0">W3</f>
        <v>T3_3</v>
      </c>
      <c r="V20" s="150" t="str">
        <f t="shared" ref="V20:W33" si="1">U3</f>
        <v>T3_1</v>
      </c>
      <c r="W20" s="154" t="str">
        <f t="shared" si="1"/>
        <v>T3_2</v>
      </c>
    </row>
    <row r="21" spans="19:23" x14ac:dyDescent="0.35">
      <c r="S21" s="1529"/>
      <c r="T21" s="167"/>
      <c r="U21" s="161" t="str">
        <f t="shared" si="0"/>
        <v>T5_3</v>
      </c>
      <c r="V21" s="150" t="str">
        <f t="shared" si="1"/>
        <v>T5_1</v>
      </c>
      <c r="W21" s="154" t="str">
        <f t="shared" si="1"/>
        <v>T5_2</v>
      </c>
    </row>
    <row r="22" spans="19:23" x14ac:dyDescent="0.35">
      <c r="S22" s="1529"/>
      <c r="T22" s="167"/>
      <c r="U22" s="161" t="str">
        <f t="shared" si="0"/>
        <v>T13_3</v>
      </c>
      <c r="V22" s="150" t="str">
        <f t="shared" si="1"/>
        <v>T13_1</v>
      </c>
      <c r="W22" s="154" t="str">
        <f t="shared" si="1"/>
        <v>T13_2</v>
      </c>
    </row>
    <row r="23" spans="19:23" ht="15" thickBot="1" x14ac:dyDescent="0.4">
      <c r="S23" s="1529"/>
      <c r="T23" s="168"/>
      <c r="U23" s="162" t="str">
        <f t="shared" si="0"/>
        <v>T15_3</v>
      </c>
      <c r="V23" s="155" t="str">
        <f t="shared" si="1"/>
        <v>T15_1</v>
      </c>
      <c r="W23" s="156" t="str">
        <f t="shared" si="1"/>
        <v>T15_2</v>
      </c>
    </row>
    <row r="24" spans="19:23" x14ac:dyDescent="0.35">
      <c r="S24" s="1529"/>
      <c r="T24" s="172"/>
      <c r="U24" s="163" t="str">
        <f t="shared" si="0"/>
        <v>T10_3</v>
      </c>
      <c r="V24" s="164" t="str">
        <f t="shared" si="1"/>
        <v>T10_1</v>
      </c>
      <c r="W24" s="165" t="str">
        <f t="shared" si="1"/>
        <v>T10_2</v>
      </c>
    </row>
    <row r="25" spans="19:23" x14ac:dyDescent="0.35">
      <c r="S25" s="1529"/>
      <c r="T25" s="167"/>
      <c r="U25" s="161" t="str">
        <f t="shared" si="0"/>
        <v>T12_3</v>
      </c>
      <c r="V25" s="150" t="str">
        <f t="shared" si="1"/>
        <v>T12_1</v>
      </c>
      <c r="W25" s="154" t="str">
        <f t="shared" si="1"/>
        <v>T12_2</v>
      </c>
    </row>
    <row r="26" spans="19:23" x14ac:dyDescent="0.35">
      <c r="S26" s="1529"/>
      <c r="T26" s="167"/>
      <c r="U26" s="161" t="str">
        <f t="shared" si="0"/>
        <v>T14_3</v>
      </c>
      <c r="V26" s="150" t="str">
        <f t="shared" si="1"/>
        <v>T14_1</v>
      </c>
      <c r="W26" s="154" t="str">
        <f t="shared" si="1"/>
        <v>T14_2</v>
      </c>
    </row>
    <row r="27" spans="19:23" x14ac:dyDescent="0.35">
      <c r="S27" s="1529"/>
      <c r="T27" s="167"/>
      <c r="U27" s="161" t="str">
        <f t="shared" si="0"/>
        <v>T2_3</v>
      </c>
      <c r="V27" s="150" t="str">
        <f t="shared" si="1"/>
        <v>T2_1</v>
      </c>
      <c r="W27" s="154" t="str">
        <f t="shared" si="1"/>
        <v>T2_2</v>
      </c>
    </row>
    <row r="28" spans="19:23" ht="15" thickBot="1" x14ac:dyDescent="0.4">
      <c r="S28" s="1529"/>
      <c r="T28" s="171"/>
      <c r="U28" s="169" t="str">
        <f t="shared" si="0"/>
        <v>T4_3</v>
      </c>
      <c r="V28" s="151" t="str">
        <f t="shared" si="1"/>
        <v>T4_1</v>
      </c>
      <c r="W28" s="170" t="str">
        <f t="shared" si="1"/>
        <v>T4_2</v>
      </c>
    </row>
    <row r="29" spans="19:23" x14ac:dyDescent="0.35">
      <c r="S29" s="1529"/>
      <c r="T29" s="166"/>
      <c r="U29" s="160" t="str">
        <f t="shared" si="0"/>
        <v>T7_3</v>
      </c>
      <c r="V29" s="152" t="str">
        <f t="shared" si="1"/>
        <v>T7_1</v>
      </c>
      <c r="W29" s="153" t="str">
        <f t="shared" si="1"/>
        <v>T7_2</v>
      </c>
    </row>
    <row r="30" spans="19:23" x14ac:dyDescent="0.35">
      <c r="S30" s="1529"/>
      <c r="T30" s="167"/>
      <c r="U30" s="161" t="str">
        <f t="shared" si="0"/>
        <v>T9_3</v>
      </c>
      <c r="V30" s="150" t="str">
        <f t="shared" si="1"/>
        <v>T9_1</v>
      </c>
      <c r="W30" s="154" t="str">
        <f t="shared" si="1"/>
        <v>T9_2</v>
      </c>
    </row>
    <row r="31" spans="19:23" x14ac:dyDescent="0.35">
      <c r="S31" s="1529"/>
      <c r="T31" s="167"/>
      <c r="U31" s="161" t="str">
        <f t="shared" si="0"/>
        <v>T11_3</v>
      </c>
      <c r="V31" s="150" t="str">
        <f t="shared" si="1"/>
        <v>T11_1</v>
      </c>
      <c r="W31" s="154" t="str">
        <f t="shared" si="1"/>
        <v>T11_2</v>
      </c>
    </row>
    <row r="32" spans="19:23" x14ac:dyDescent="0.35">
      <c r="S32" s="1529"/>
      <c r="T32" s="167"/>
      <c r="U32" s="161" t="str">
        <f t="shared" si="0"/>
        <v>T6_3</v>
      </c>
      <c r="V32" s="150" t="str">
        <f t="shared" si="1"/>
        <v>T6_1</v>
      </c>
      <c r="W32" s="154" t="str">
        <f t="shared" si="1"/>
        <v>T6_2</v>
      </c>
    </row>
    <row r="33" spans="19:23" ht="15" thickBot="1" x14ac:dyDescent="0.4">
      <c r="S33" s="1530"/>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28"/>
      <c r="T36" s="166"/>
      <c r="U36" s="160" t="str">
        <f>W19</f>
        <v>T1_2</v>
      </c>
      <c r="V36" s="152" t="str">
        <f t="shared" ref="V36:W50" si="2">U19</f>
        <v>T1_3</v>
      </c>
      <c r="W36" s="153" t="str">
        <f t="shared" si="2"/>
        <v>T1_1</v>
      </c>
    </row>
    <row r="37" spans="19:23" x14ac:dyDescent="0.35">
      <c r="S37" s="1529"/>
      <c r="T37" s="167"/>
      <c r="U37" s="161" t="str">
        <f t="shared" ref="U37:U50" si="3">W20</f>
        <v>T3_2</v>
      </c>
      <c r="V37" s="150" t="str">
        <f t="shared" si="2"/>
        <v>T3_3</v>
      </c>
      <c r="W37" s="154" t="str">
        <f t="shared" si="2"/>
        <v>T3_1</v>
      </c>
    </row>
    <row r="38" spans="19:23" x14ac:dyDescent="0.35">
      <c r="S38" s="1529"/>
      <c r="T38" s="167"/>
      <c r="U38" s="161" t="str">
        <f t="shared" si="3"/>
        <v>T5_2</v>
      </c>
      <c r="V38" s="150" t="str">
        <f t="shared" si="2"/>
        <v>T5_3</v>
      </c>
      <c r="W38" s="154" t="str">
        <f t="shared" si="2"/>
        <v>T5_1</v>
      </c>
    </row>
    <row r="39" spans="19:23" x14ac:dyDescent="0.35">
      <c r="S39" s="1529"/>
      <c r="T39" s="167"/>
      <c r="U39" s="161" t="str">
        <f t="shared" si="3"/>
        <v>T13_2</v>
      </c>
      <c r="V39" s="150" t="str">
        <f t="shared" si="2"/>
        <v>T13_3</v>
      </c>
      <c r="W39" s="154" t="str">
        <f t="shared" si="2"/>
        <v>T13_1</v>
      </c>
    </row>
    <row r="40" spans="19:23" ht="15" thickBot="1" x14ac:dyDescent="0.4">
      <c r="S40" s="1529"/>
      <c r="T40" s="168"/>
      <c r="U40" s="162" t="str">
        <f t="shared" si="3"/>
        <v>T15_2</v>
      </c>
      <c r="V40" s="155" t="str">
        <f t="shared" si="2"/>
        <v>T15_3</v>
      </c>
      <c r="W40" s="156" t="str">
        <f t="shared" si="2"/>
        <v>T15_1</v>
      </c>
    </row>
    <row r="41" spans="19:23" x14ac:dyDescent="0.35">
      <c r="S41" s="1529"/>
      <c r="T41" s="172"/>
      <c r="U41" s="163" t="str">
        <f t="shared" si="3"/>
        <v>T10_2</v>
      </c>
      <c r="V41" s="164" t="str">
        <f t="shared" si="2"/>
        <v>T10_3</v>
      </c>
      <c r="W41" s="165" t="str">
        <f t="shared" si="2"/>
        <v>T10_1</v>
      </c>
    </row>
    <row r="42" spans="19:23" x14ac:dyDescent="0.35">
      <c r="S42" s="1529"/>
      <c r="T42" s="167"/>
      <c r="U42" s="161" t="str">
        <f t="shared" si="3"/>
        <v>T12_2</v>
      </c>
      <c r="V42" s="150" t="str">
        <f t="shared" si="2"/>
        <v>T12_3</v>
      </c>
      <c r="W42" s="154" t="str">
        <f t="shared" si="2"/>
        <v>T12_1</v>
      </c>
    </row>
    <row r="43" spans="19:23" x14ac:dyDescent="0.35">
      <c r="S43" s="1529"/>
      <c r="T43" s="167"/>
      <c r="U43" s="161" t="str">
        <f t="shared" si="3"/>
        <v>T14_2</v>
      </c>
      <c r="V43" s="150" t="str">
        <f t="shared" si="2"/>
        <v>T14_3</v>
      </c>
      <c r="W43" s="154" t="str">
        <f t="shared" si="2"/>
        <v>T14_1</v>
      </c>
    </row>
    <row r="44" spans="19:23" x14ac:dyDescent="0.35">
      <c r="S44" s="1529"/>
      <c r="T44" s="167"/>
      <c r="U44" s="161" t="str">
        <f t="shared" si="3"/>
        <v>T2_2</v>
      </c>
      <c r="V44" s="150" t="str">
        <f t="shared" si="2"/>
        <v>T2_3</v>
      </c>
      <c r="W44" s="154" t="str">
        <f t="shared" si="2"/>
        <v>T2_1</v>
      </c>
    </row>
    <row r="45" spans="19:23" ht="15" thickBot="1" x14ac:dyDescent="0.4">
      <c r="S45" s="1529"/>
      <c r="T45" s="171"/>
      <c r="U45" s="169" t="str">
        <f t="shared" si="3"/>
        <v>T4_2</v>
      </c>
      <c r="V45" s="151" t="str">
        <f t="shared" si="2"/>
        <v>T4_3</v>
      </c>
      <c r="W45" s="170" t="str">
        <f t="shared" si="2"/>
        <v>T4_1</v>
      </c>
    </row>
    <row r="46" spans="19:23" x14ac:dyDescent="0.35">
      <c r="S46" s="1529"/>
      <c r="T46" s="166"/>
      <c r="U46" s="160" t="str">
        <f t="shared" si="3"/>
        <v>T7_2</v>
      </c>
      <c r="V46" s="152" t="str">
        <f t="shared" si="2"/>
        <v>T7_3</v>
      </c>
      <c r="W46" s="153" t="str">
        <f t="shared" si="2"/>
        <v>T7_1</v>
      </c>
    </row>
    <row r="47" spans="19:23" x14ac:dyDescent="0.35">
      <c r="S47" s="1529"/>
      <c r="T47" s="167"/>
      <c r="U47" s="161" t="str">
        <f t="shared" si="3"/>
        <v>T9_2</v>
      </c>
      <c r="V47" s="150" t="str">
        <f t="shared" si="2"/>
        <v>T9_3</v>
      </c>
      <c r="W47" s="154" t="str">
        <f t="shared" si="2"/>
        <v>T9_1</v>
      </c>
    </row>
    <row r="48" spans="19:23" x14ac:dyDescent="0.35">
      <c r="S48" s="1529"/>
      <c r="T48" s="167"/>
      <c r="U48" s="161" t="str">
        <f t="shared" si="3"/>
        <v>T11_2</v>
      </c>
      <c r="V48" s="150" t="str">
        <f t="shared" si="2"/>
        <v>T11_3</v>
      </c>
      <c r="W48" s="154" t="str">
        <f t="shared" si="2"/>
        <v>T11_1</v>
      </c>
    </row>
    <row r="49" spans="19:23" x14ac:dyDescent="0.35">
      <c r="S49" s="1529"/>
      <c r="T49" s="167"/>
      <c r="U49" s="161" t="str">
        <f t="shared" si="3"/>
        <v>T6_2</v>
      </c>
      <c r="V49" s="150" t="str">
        <f t="shared" si="2"/>
        <v>T6_3</v>
      </c>
      <c r="W49" s="154" t="str">
        <f t="shared" si="2"/>
        <v>T6_1</v>
      </c>
    </row>
    <row r="50" spans="19:23" ht="15" thickBot="1" x14ac:dyDescent="0.4">
      <c r="S50" s="1530"/>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opLeftCell="A24" zoomScale="80" zoomScaleNormal="80" workbookViewId="0">
      <selection activeCell="G26" sqref="G26"/>
    </sheetView>
  </sheetViews>
  <sheetFormatPr baseColWidth="10" defaultRowHeight="12" x14ac:dyDescent="0.3"/>
  <cols>
    <col min="1" max="10" width="13.90625" style="490" customWidth="1"/>
    <col min="11" max="16384" width="10.90625" style="490"/>
  </cols>
  <sheetData>
    <row r="1" spans="1:11" ht="12.5" thickBot="1" x14ac:dyDescent="0.35">
      <c r="A1" s="745" t="s">
        <v>100</v>
      </c>
      <c r="B1" s="746"/>
      <c r="C1" s="746"/>
      <c r="D1" s="746"/>
      <c r="E1" s="747"/>
      <c r="F1" s="745" t="s">
        <v>101</v>
      </c>
      <c r="G1" s="746"/>
      <c r="H1" s="746"/>
      <c r="I1" s="746"/>
      <c r="J1" s="746"/>
    </row>
    <row r="2" spans="1:11" ht="12.5" thickBot="1" x14ac:dyDescent="0.35">
      <c r="A2" s="748" t="str">
        <f>TRI_Semestre!A1</f>
        <v>Cycle 1 - Modélisation multiphysique des systèmes</v>
      </c>
      <c r="B2" s="749"/>
      <c r="C2" s="749"/>
      <c r="D2" s="749"/>
      <c r="E2" s="749"/>
      <c r="F2" s="750" t="s">
        <v>581</v>
      </c>
      <c r="G2" s="751"/>
      <c r="H2" s="751"/>
      <c r="I2" s="751"/>
      <c r="J2" s="752"/>
    </row>
    <row r="3" spans="1:11" ht="12.5" thickBot="1" x14ac:dyDescent="0.35">
      <c r="F3" s="491"/>
      <c r="G3" s="491"/>
      <c r="H3" s="491"/>
      <c r="I3" s="491"/>
      <c r="J3" s="491"/>
    </row>
    <row r="4" spans="1:11" x14ac:dyDescent="0.3">
      <c r="A4" s="745" t="s">
        <v>108</v>
      </c>
      <c r="B4" s="746"/>
      <c r="C4" s="765" t="s">
        <v>77</v>
      </c>
      <c r="D4" s="765"/>
      <c r="E4" s="765"/>
      <c r="F4" s="765" t="s">
        <v>1</v>
      </c>
      <c r="G4" s="765"/>
      <c r="H4" s="765"/>
      <c r="I4" s="765"/>
      <c r="J4" s="766"/>
    </row>
    <row r="5" spans="1:11" s="501" customFormat="1" ht="38.5" customHeight="1" x14ac:dyDescent="0.3">
      <c r="A5" s="767" t="s">
        <v>577</v>
      </c>
      <c r="B5" s="701"/>
      <c r="C5" s="701" t="str">
        <f>TRI_Semestre!C3</f>
        <v>A3-05 - Caractériser un constituant de la chaine de puissance.</v>
      </c>
      <c r="D5" s="701"/>
      <c r="E5" s="701"/>
      <c r="F5" s="701" t="str">
        <f>VLOOKUP(C5,PCSI_PSI!$P$2:$Q$93,2)</f>
        <v>Alimentation d'énergie.
Association de préactionneurs et d’actionneurs : caractéristiques, réversibilité, domaines d'application.
Transmetteurs de puissance : caractéristiques, réversibilité, domaines d'application.</v>
      </c>
      <c r="G5" s="701"/>
      <c r="H5" s="701"/>
      <c r="I5" s="701"/>
      <c r="J5" s="702"/>
    </row>
    <row r="6" spans="1:11" ht="23" customHeight="1" x14ac:dyDescent="0.3">
      <c r="A6" s="767" t="s">
        <v>578</v>
      </c>
      <c r="B6" s="701"/>
      <c r="C6" s="701" t="str">
        <f>TRI_Semestre!C4</f>
        <v>B2-02 - Compléter un modèle multiphysique.</v>
      </c>
      <c r="D6" s="701"/>
      <c r="E6" s="701"/>
      <c r="F6" s="699" t="str">
        <f>VLOOKUP(C6,PCSI_PSI!$P$2:$Q$93,2)</f>
        <v>Paramètres d'un modèle.
Grandeurs flux et effort.
Sources parfaites.</v>
      </c>
      <c r="G6" s="699"/>
      <c r="H6" s="699"/>
      <c r="I6" s="699"/>
      <c r="J6" s="700"/>
    </row>
    <row r="7" spans="1:11" ht="23" customHeight="1" x14ac:dyDescent="0.3">
      <c r="A7" s="767" t="s">
        <v>578</v>
      </c>
      <c r="B7" s="701"/>
      <c r="C7" s="701" t="str">
        <f>TRI_Semestre!C5</f>
        <v>B2-03 - Associer un modèle aux composants des chaines fonctionnelles.</v>
      </c>
      <c r="D7" s="701"/>
      <c r="E7" s="701"/>
      <c r="F7" s="699"/>
      <c r="G7" s="699"/>
      <c r="H7" s="699"/>
      <c r="I7" s="699"/>
      <c r="J7" s="700"/>
    </row>
    <row r="8" spans="1:11" ht="29" customHeight="1" x14ac:dyDescent="0.3">
      <c r="A8" s="767" t="s">
        <v>578</v>
      </c>
      <c r="B8" s="701"/>
      <c r="C8" s="701" t="str">
        <f>TRI_Semestre!C6</f>
        <v>B2-08 - Simplifier un modèle.</v>
      </c>
      <c r="D8" s="701"/>
      <c r="E8" s="701"/>
      <c r="F8" s="701" t="str">
        <f>VLOOKUP(C8,PCSI_PSI!$P$2:$Q$93,2)</f>
        <v>Linéarisation d'un modèle autour d'un point de fonctionnement.
Pôles dominants et réduction de l’ordre du modèle :  principe,  justification, limites.</v>
      </c>
      <c r="G8" s="701"/>
      <c r="H8" s="701"/>
      <c r="I8" s="701"/>
      <c r="J8" s="702"/>
    </row>
    <row r="9" spans="1:11" ht="64" customHeight="1" thickBot="1" x14ac:dyDescent="0.35">
      <c r="A9" s="762" t="s">
        <v>604</v>
      </c>
      <c r="B9" s="763"/>
      <c r="C9" s="763" t="s">
        <v>603</v>
      </c>
      <c r="D9" s="763"/>
      <c r="E9" s="763"/>
      <c r="F9" s="76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8"/>
      <c r="H9" s="768"/>
      <c r="I9" s="768"/>
      <c r="J9" s="769"/>
      <c r="K9" s="523" t="s">
        <v>606</v>
      </c>
    </row>
    <row r="10" spans="1:11" ht="12.5" thickBot="1" x14ac:dyDescent="0.35"/>
    <row r="11" spans="1:11" x14ac:dyDescent="0.3">
      <c r="A11" s="745" t="s">
        <v>95</v>
      </c>
      <c r="B11" s="746"/>
      <c r="C11" s="746"/>
      <c r="D11" s="746"/>
      <c r="E11" s="746"/>
      <c r="F11" s="745" t="s">
        <v>624</v>
      </c>
      <c r="G11" s="746"/>
      <c r="H11" s="746"/>
      <c r="I11" s="746"/>
      <c r="J11" s="747"/>
    </row>
    <row r="12" spans="1:11" ht="58" customHeight="1" thickBot="1" x14ac:dyDescent="0.35">
      <c r="A12" s="756" t="s">
        <v>585</v>
      </c>
      <c r="B12" s="757"/>
      <c r="C12" s="757"/>
      <c r="D12" s="757"/>
      <c r="E12" s="757"/>
      <c r="F12" s="758" t="s">
        <v>586</v>
      </c>
      <c r="G12" s="757"/>
      <c r="H12" s="757"/>
      <c r="I12" s="757"/>
      <c r="J12" s="759"/>
    </row>
    <row r="13" spans="1:11" ht="12.5" thickBot="1" x14ac:dyDescent="0.35">
      <c r="J13" s="491"/>
    </row>
    <row r="14" spans="1:11" x14ac:dyDescent="0.3">
      <c r="A14" s="745" t="s">
        <v>111</v>
      </c>
      <c r="B14" s="746"/>
      <c r="C14" s="746"/>
      <c r="D14" s="746"/>
      <c r="E14" s="746"/>
      <c r="F14" s="745" t="s">
        <v>72</v>
      </c>
      <c r="G14" s="746"/>
      <c r="H14" s="746"/>
      <c r="I14" s="746"/>
      <c r="J14" s="747"/>
    </row>
    <row r="15" spans="1:11" ht="12.5" thickBot="1" x14ac:dyDescent="0.35">
      <c r="A15" s="760"/>
      <c r="B15" s="761"/>
      <c r="C15" s="761"/>
      <c r="D15" s="761"/>
      <c r="E15" s="761"/>
      <c r="F15" s="762"/>
      <c r="G15" s="763"/>
      <c r="H15" s="763"/>
      <c r="I15" s="763"/>
      <c r="J15" s="764"/>
    </row>
    <row r="16" spans="1:11" ht="12.5" thickBot="1" x14ac:dyDescent="0.35"/>
    <row r="17" spans="1:10" ht="12.5" thickBot="1" x14ac:dyDescent="0.35">
      <c r="A17" s="745" t="s">
        <v>96</v>
      </c>
      <c r="B17" s="746"/>
      <c r="C17" s="746"/>
      <c r="D17" s="746"/>
      <c r="E17" s="746"/>
      <c r="F17" s="746"/>
      <c r="G17" s="746"/>
      <c r="H17" s="746"/>
      <c r="I17" s="746"/>
      <c r="J17" s="747"/>
    </row>
    <row r="18" spans="1:10" x14ac:dyDescent="0.3">
      <c r="A18" s="720" t="s">
        <v>596</v>
      </c>
      <c r="B18" s="721"/>
      <c r="C18" s="721"/>
      <c r="D18" s="721"/>
      <c r="E18" s="721"/>
      <c r="F18" s="721" t="s">
        <v>597</v>
      </c>
      <c r="G18" s="721"/>
      <c r="H18" s="721"/>
      <c r="I18" s="721"/>
      <c r="J18" s="774"/>
    </row>
    <row r="19" spans="1:10" s="520" customFormat="1" x14ac:dyDescent="0.3">
      <c r="A19" s="770" t="s">
        <v>598</v>
      </c>
      <c r="B19" s="771"/>
      <c r="C19" s="771"/>
      <c r="D19" s="771"/>
      <c r="E19" s="771"/>
      <c r="F19" s="712" t="s">
        <v>595</v>
      </c>
      <c r="G19" s="712"/>
      <c r="H19" s="712"/>
      <c r="I19" s="712"/>
      <c r="J19" s="713"/>
    </row>
    <row r="20" spans="1:10" x14ac:dyDescent="0.3">
      <c r="A20" s="711" t="s">
        <v>599</v>
      </c>
      <c r="B20" s="712"/>
      <c r="C20" s="712"/>
      <c r="D20" s="712"/>
      <c r="E20" s="712"/>
      <c r="F20" s="712" t="s">
        <v>600</v>
      </c>
      <c r="G20" s="712"/>
      <c r="H20" s="712"/>
      <c r="I20" s="712"/>
      <c r="J20" s="713"/>
    </row>
    <row r="21" spans="1:10" ht="15" customHeight="1" thickBot="1" x14ac:dyDescent="0.35">
      <c r="A21" s="772" t="s">
        <v>601</v>
      </c>
      <c r="B21" s="773"/>
      <c r="C21" s="773"/>
      <c r="D21" s="773"/>
      <c r="E21" s="773"/>
      <c r="F21" s="696"/>
      <c r="G21" s="697"/>
      <c r="H21" s="697"/>
      <c r="I21" s="697"/>
      <c r="J21" s="698"/>
    </row>
    <row r="22" spans="1:10" ht="12.5" thickBot="1" x14ac:dyDescent="0.35">
      <c r="F22" s="491"/>
      <c r="G22" s="491"/>
      <c r="H22" s="491"/>
      <c r="I22" s="491"/>
    </row>
    <row r="23" spans="1:10" ht="24" x14ac:dyDescent="0.3">
      <c r="A23" s="492" t="s">
        <v>105</v>
      </c>
      <c r="B23" s="753" t="s">
        <v>102</v>
      </c>
      <c r="C23" s="754"/>
      <c r="D23" s="755"/>
      <c r="E23" s="753" t="s">
        <v>103</v>
      </c>
      <c r="F23" s="754"/>
      <c r="G23" s="755"/>
      <c r="H23" s="753" t="s">
        <v>104</v>
      </c>
      <c r="I23" s="754"/>
      <c r="J23" s="755"/>
    </row>
    <row r="24" spans="1:10" ht="32.5" customHeight="1" thickBot="1" x14ac:dyDescent="0.35">
      <c r="A24" s="502" t="s">
        <v>97</v>
      </c>
      <c r="B24" s="714" t="s">
        <v>582</v>
      </c>
      <c r="C24" s="715"/>
      <c r="D24" s="716"/>
      <c r="E24" s="714" t="s">
        <v>583</v>
      </c>
      <c r="F24" s="717"/>
      <c r="G24" s="718"/>
      <c r="H24" s="719" t="s">
        <v>584</v>
      </c>
      <c r="I24" s="717"/>
      <c r="J24" s="718"/>
    </row>
    <row r="25" spans="1:10" ht="39.5" customHeight="1" thickBot="1" x14ac:dyDescent="0.35">
      <c r="A25" s="608" t="s">
        <v>235</v>
      </c>
      <c r="B25" s="703" t="s">
        <v>587</v>
      </c>
      <c r="C25" s="704"/>
      <c r="D25" s="705"/>
      <c r="E25" s="706" t="s">
        <v>610</v>
      </c>
      <c r="F25" s="707"/>
      <c r="G25" s="708"/>
      <c r="H25" s="706" t="s">
        <v>612</v>
      </c>
      <c r="I25" s="709"/>
      <c r="J25" s="710"/>
    </row>
    <row r="26" spans="1:10" ht="120" x14ac:dyDescent="0.3">
      <c r="A26" s="691" t="s">
        <v>98</v>
      </c>
      <c r="B26" s="600" t="s">
        <v>607</v>
      </c>
      <c r="C26" s="601" t="s">
        <v>608</v>
      </c>
      <c r="D26" s="609" t="s">
        <v>609</v>
      </c>
      <c r="E26" s="694" t="s">
        <v>611</v>
      </c>
      <c r="F26" s="695"/>
      <c r="G26" s="602"/>
      <c r="H26" s="694" t="s">
        <v>625</v>
      </c>
      <c r="I26" s="695"/>
      <c r="J26" s="603"/>
    </row>
    <row r="27" spans="1:10" ht="14.5" customHeight="1" x14ac:dyDescent="0.3">
      <c r="A27" s="692"/>
      <c r="B27" s="493"/>
      <c r="C27" s="699"/>
      <c r="D27" s="700"/>
      <c r="E27" s="494"/>
      <c r="F27" s="596"/>
      <c r="G27" s="495"/>
      <c r="H27" s="496"/>
      <c r="I27" s="604"/>
      <c r="J27" s="495"/>
    </row>
    <row r="28" spans="1:10" ht="15" customHeight="1" thickBot="1" x14ac:dyDescent="0.35">
      <c r="A28" s="693"/>
      <c r="B28" s="597"/>
      <c r="C28" s="605"/>
      <c r="D28" s="606"/>
      <c r="E28" s="607"/>
      <c r="F28" s="605"/>
      <c r="G28" s="606"/>
      <c r="H28" s="607"/>
      <c r="I28" s="605"/>
      <c r="J28" s="606"/>
    </row>
    <row r="29" spans="1:10" ht="28" customHeight="1" x14ac:dyDescent="0.3">
      <c r="A29" s="691" t="s">
        <v>613</v>
      </c>
      <c r="B29" s="728" t="s">
        <v>614</v>
      </c>
      <c r="C29" s="729"/>
      <c r="D29" s="730"/>
      <c r="E29" s="729" t="s">
        <v>616</v>
      </c>
      <c r="F29" s="729"/>
      <c r="G29" s="729"/>
      <c r="H29" s="729" t="s">
        <v>626</v>
      </c>
      <c r="I29" s="729"/>
      <c r="J29" s="730"/>
    </row>
    <row r="30" spans="1:10" ht="34" customHeight="1" x14ac:dyDescent="0.3">
      <c r="A30" s="692"/>
      <c r="B30" s="731" t="s">
        <v>615</v>
      </c>
      <c r="C30" s="732"/>
      <c r="D30" s="733"/>
      <c r="E30" s="743" t="s">
        <v>620</v>
      </c>
      <c r="F30" s="744"/>
      <c r="G30" s="744"/>
      <c r="H30" s="527"/>
      <c r="I30" s="527"/>
      <c r="J30" s="528"/>
    </row>
    <row r="31" spans="1:10" ht="34" customHeight="1" thickBot="1" x14ac:dyDescent="0.35">
      <c r="A31" s="693"/>
      <c r="B31" s="529"/>
      <c r="C31" s="530"/>
      <c r="D31" s="531"/>
      <c r="E31" s="530"/>
      <c r="F31" s="530"/>
      <c r="G31" s="530"/>
      <c r="H31" s="530"/>
      <c r="I31" s="530"/>
      <c r="J31" s="531"/>
    </row>
    <row r="32" spans="1:10" ht="25" customHeight="1" x14ac:dyDescent="0.3">
      <c r="A32" s="598" t="s">
        <v>99</v>
      </c>
      <c r="B32" s="734"/>
      <c r="C32" s="735"/>
      <c r="D32" s="736"/>
      <c r="E32" s="737"/>
      <c r="F32" s="738"/>
      <c r="G32" s="739"/>
      <c r="H32" s="740"/>
      <c r="I32" s="741"/>
      <c r="J32" s="742"/>
    </row>
    <row r="33" spans="1:10" ht="25" customHeight="1" thickBot="1" x14ac:dyDescent="0.35">
      <c r="A33" s="599" t="s">
        <v>244</v>
      </c>
      <c r="B33" s="722"/>
      <c r="C33" s="723"/>
      <c r="D33" s="724"/>
      <c r="E33" s="722"/>
      <c r="F33" s="723"/>
      <c r="G33" s="724"/>
      <c r="H33" s="725"/>
      <c r="I33" s="726"/>
      <c r="J33" s="727"/>
    </row>
  </sheetData>
  <mergeCells count="63">
    <mergeCell ref="F9:J9"/>
    <mergeCell ref="A26:A28"/>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3:D33"/>
    <mergeCell ref="E33:G33"/>
    <mergeCell ref="H33:J33"/>
    <mergeCell ref="C27:D27"/>
    <mergeCell ref="B29:D29"/>
    <mergeCell ref="E29:G29"/>
    <mergeCell ref="H29:J29"/>
    <mergeCell ref="B30:D30"/>
    <mergeCell ref="B32:D32"/>
    <mergeCell ref="E32:G32"/>
    <mergeCell ref="H32:J32"/>
    <mergeCell ref="E30:G30"/>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03" t="s">
        <v>333</v>
      </c>
      <c r="D8" s="304" t="s">
        <v>6</v>
      </c>
    </row>
    <row r="9" spans="1:4" x14ac:dyDescent="0.35">
      <c r="A9" s="302" t="s">
        <v>334</v>
      </c>
      <c r="B9" s="303" t="s">
        <v>335</v>
      </c>
      <c r="C9" s="1204"/>
      <c r="D9" s="304" t="s">
        <v>6</v>
      </c>
    </row>
    <row r="10" spans="1:4" ht="21" x14ac:dyDescent="0.35">
      <c r="A10" s="302" t="s">
        <v>336</v>
      </c>
      <c r="B10" s="303" t="s">
        <v>337</v>
      </c>
      <c r="C10" s="1204"/>
      <c r="D10" s="304" t="s">
        <v>6</v>
      </c>
    </row>
    <row r="11" spans="1:4" x14ac:dyDescent="0.35">
      <c r="A11" s="302" t="s">
        <v>338</v>
      </c>
      <c r="B11" s="303" t="s">
        <v>339</v>
      </c>
      <c r="C11" s="1205"/>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06" t="s">
        <v>344</v>
      </c>
      <c r="D15" s="315" t="s">
        <v>6</v>
      </c>
    </row>
    <row r="16" spans="1:4" x14ac:dyDescent="0.35">
      <c r="A16" s="313" t="s">
        <v>345</v>
      </c>
      <c r="B16" s="314" t="s">
        <v>346</v>
      </c>
      <c r="C16" s="1207"/>
      <c r="D16" s="315" t="s">
        <v>6</v>
      </c>
    </row>
    <row r="17" spans="1:4" x14ac:dyDescent="0.35">
      <c r="A17" s="313" t="s">
        <v>347</v>
      </c>
      <c r="B17" s="314" t="s">
        <v>348</v>
      </c>
      <c r="C17" s="1207"/>
      <c r="D17" s="315" t="s">
        <v>6</v>
      </c>
    </row>
    <row r="18" spans="1:4" x14ac:dyDescent="0.35">
      <c r="A18" s="313" t="s">
        <v>349</v>
      </c>
      <c r="B18" s="314" t="s">
        <v>350</v>
      </c>
      <c r="C18" s="1208"/>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06" t="s">
        <v>357</v>
      </c>
      <c r="D21" s="315" t="s">
        <v>7</v>
      </c>
    </row>
    <row r="22" spans="1:4" x14ac:dyDescent="0.35">
      <c r="A22" s="313" t="s">
        <v>358</v>
      </c>
      <c r="B22" s="314" t="s">
        <v>359</v>
      </c>
      <c r="C22" s="1208"/>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2" t="s">
        <v>450</v>
      </c>
      <c r="D38" s="325" t="s">
        <v>7</v>
      </c>
    </row>
    <row r="39" spans="1:4" ht="21" x14ac:dyDescent="0.35">
      <c r="A39" s="323" t="s">
        <v>451</v>
      </c>
      <c r="B39" s="324" t="s">
        <v>452</v>
      </c>
      <c r="C39" s="1213"/>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5" zoomScale="70" zoomScaleNormal="70" workbookViewId="0">
      <selection activeCell="B32" sqref="B32:D32"/>
    </sheetView>
  </sheetViews>
  <sheetFormatPr baseColWidth="10" defaultRowHeight="12" x14ac:dyDescent="0.3"/>
  <cols>
    <col min="1" max="13" width="14" style="490" customWidth="1"/>
    <col min="14" max="16384" width="10.90625" style="490"/>
  </cols>
  <sheetData>
    <row r="1" spans="1:12" x14ac:dyDescent="0.3">
      <c r="A1" s="778" t="s">
        <v>100</v>
      </c>
      <c r="B1" s="779"/>
      <c r="C1" s="779"/>
      <c r="D1" s="779"/>
      <c r="E1" s="780"/>
      <c r="F1" s="779" t="s">
        <v>101</v>
      </c>
      <c r="G1" s="779"/>
      <c r="H1" s="779"/>
      <c r="I1" s="779"/>
      <c r="J1" s="780"/>
    </row>
    <row r="2" spans="1:12" ht="24.5" customHeight="1" thickBot="1" x14ac:dyDescent="0.35">
      <c r="A2" s="781" t="str">
        <f>TRI_Semestre!A9</f>
        <v>Cycle 2 - Modélisation des systèmes mécaniques dans le but de choisir les actionneurs</v>
      </c>
      <c r="B2" s="782"/>
      <c r="C2" s="782"/>
      <c r="D2" s="782"/>
      <c r="E2" s="783"/>
      <c r="F2" s="784" t="s">
        <v>594</v>
      </c>
      <c r="G2" s="784"/>
      <c r="H2" s="784"/>
      <c r="I2" s="784"/>
      <c r="J2" s="785"/>
    </row>
    <row r="3" spans="1:12" ht="12.5" thickBot="1" x14ac:dyDescent="0.35">
      <c r="F3" s="491"/>
      <c r="G3" s="491"/>
      <c r="H3" s="491"/>
      <c r="I3" s="491"/>
      <c r="J3" s="491"/>
    </row>
    <row r="4" spans="1:12" ht="12.5" thickBot="1" x14ac:dyDescent="0.35">
      <c r="A4" s="778" t="s">
        <v>108</v>
      </c>
      <c r="B4" s="779"/>
      <c r="C4" s="779" t="s">
        <v>77</v>
      </c>
      <c r="D4" s="779"/>
      <c r="E4" s="779"/>
      <c r="F4" s="786" t="s">
        <v>1</v>
      </c>
      <c r="G4" s="786"/>
      <c r="H4" s="786"/>
      <c r="I4" s="786"/>
      <c r="J4" s="787"/>
    </row>
    <row r="5" spans="1:12" s="501" customFormat="1" ht="23.5" customHeight="1" x14ac:dyDescent="0.3">
      <c r="A5" s="788" t="s">
        <v>578</v>
      </c>
      <c r="B5" s="789"/>
      <c r="C5" s="789" t="str">
        <f>TRI_Semestre!C11</f>
        <v>B2-10 - Déterminer les caractéristiques d'un solide ou d'un ensemble de solides indéformables.</v>
      </c>
      <c r="D5" s="789"/>
      <c r="E5" s="789"/>
      <c r="F5" s="789" t="str">
        <f>VLOOKUP(C5,PCSI_PSI!$P$2:$Q$93,2)</f>
        <v>Solide indéformable : définition, repère, équivalence solide/repère, volume et masse; centre d'inertie, matrice d'inertie.</v>
      </c>
      <c r="G5" s="789"/>
      <c r="H5" s="789"/>
      <c r="I5" s="789"/>
      <c r="J5" s="790"/>
    </row>
    <row r="6" spans="1:12" ht="35.5" customHeight="1" x14ac:dyDescent="0.3">
      <c r="A6" s="791" t="s">
        <v>578</v>
      </c>
      <c r="B6" s="792"/>
      <c r="C6" s="792" t="str">
        <f>TRI_Semestre!C12</f>
        <v>B2-16 - Modifier un modèle pour le rendre isostatique.</v>
      </c>
      <c r="D6" s="792"/>
      <c r="E6" s="792"/>
      <c r="F6" s="792" t="str">
        <f>VLOOKUP(C6,PCSI_PSI!$P$2:$Q$93,2)</f>
        <v>Mobilité du modèle d’un mécanisme. 
Hyperstatisme du modèle.
Substitution de liaisons.</v>
      </c>
      <c r="G6" s="792"/>
      <c r="H6" s="792"/>
      <c r="I6" s="792"/>
      <c r="J6" s="793"/>
    </row>
    <row r="7" spans="1:12" ht="68" customHeight="1" x14ac:dyDescent="0.3">
      <c r="A7" s="791" t="s">
        <v>592</v>
      </c>
      <c r="B7" s="792"/>
      <c r="C7" s="792" t="str">
        <f>TRI_Semestre!C13</f>
        <v>C1-05 - Proposer une démarche permettant la détermination d’une action mécanique inconnue ou d'une loi de mouvement.</v>
      </c>
      <c r="D7" s="792"/>
      <c r="E7" s="792"/>
      <c r="F7" s="79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92"/>
      <c r="H7" s="792"/>
      <c r="I7" s="792"/>
      <c r="J7" s="793"/>
    </row>
    <row r="8" spans="1:12" ht="96.5" customHeight="1" thickBot="1" x14ac:dyDescent="0.35">
      <c r="A8" s="775" t="s">
        <v>593</v>
      </c>
      <c r="B8" s="776"/>
      <c r="C8" s="776" t="str">
        <f>TRI_Semestre!C14</f>
        <v>C2-08 - Déterminer les actions mécaniques en dynamique dans le cas où le mouvement est imposé.</v>
      </c>
      <c r="D8" s="776"/>
      <c r="E8" s="776"/>
      <c r="F8" s="77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76"/>
      <c r="H8" s="776"/>
      <c r="I8" s="776"/>
      <c r="J8" s="777"/>
    </row>
    <row r="9" spans="1:12" ht="69.5" customHeight="1" thickBot="1" x14ac:dyDescent="0.35">
      <c r="A9" s="775" t="s">
        <v>604</v>
      </c>
      <c r="B9" s="776"/>
      <c r="C9" s="776" t="s">
        <v>603</v>
      </c>
      <c r="D9" s="776"/>
      <c r="E9" s="776"/>
      <c r="F9" s="77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76"/>
      <c r="H9" s="776"/>
      <c r="I9" s="776"/>
      <c r="J9" s="777"/>
      <c r="K9" s="532" t="s">
        <v>605</v>
      </c>
    </row>
    <row r="10" spans="1:12" ht="12.5" thickBot="1" x14ac:dyDescent="0.35"/>
    <row r="11" spans="1:12" x14ac:dyDescent="0.3">
      <c r="A11" s="778" t="s">
        <v>95</v>
      </c>
      <c r="B11" s="779"/>
      <c r="C11" s="779"/>
      <c r="D11" s="779"/>
      <c r="E11" s="779"/>
      <c r="F11" s="778" t="s">
        <v>642</v>
      </c>
      <c r="G11" s="779"/>
      <c r="H11" s="779"/>
      <c r="I11" s="779"/>
      <c r="J11" s="780"/>
    </row>
    <row r="12" spans="1:12" ht="12.5" thickBot="1" x14ac:dyDescent="0.35">
      <c r="A12" s="797"/>
      <c r="B12" s="798"/>
      <c r="C12" s="798"/>
      <c r="D12" s="798"/>
      <c r="E12" s="798"/>
      <c r="F12" s="799" t="s">
        <v>643</v>
      </c>
      <c r="G12" s="798"/>
      <c r="H12" s="798"/>
      <c r="I12" s="798"/>
      <c r="J12" s="800"/>
      <c r="L12" s="503" t="s">
        <v>628</v>
      </c>
    </row>
    <row r="13" spans="1:12" ht="12.5" thickBot="1" x14ac:dyDescent="0.35">
      <c r="A13" s="612"/>
      <c r="B13" s="612"/>
      <c r="C13" s="612"/>
      <c r="D13" s="612"/>
      <c r="E13" s="612"/>
      <c r="F13" s="799" t="s">
        <v>617</v>
      </c>
      <c r="G13" s="798"/>
      <c r="H13" s="798"/>
      <c r="I13" s="798"/>
      <c r="J13" s="800"/>
      <c r="L13" s="503"/>
    </row>
    <row r="14" spans="1:12" ht="12.5" thickBot="1" x14ac:dyDescent="0.35">
      <c r="A14" s="612"/>
      <c r="B14" s="612"/>
      <c r="C14" s="612"/>
      <c r="D14" s="612"/>
      <c r="E14" s="612"/>
      <c r="F14" s="799" t="s">
        <v>644</v>
      </c>
      <c r="G14" s="798"/>
      <c r="H14" s="798"/>
      <c r="I14" s="798"/>
      <c r="J14" s="800"/>
      <c r="L14" s="503"/>
    </row>
    <row r="15" spans="1:12" ht="12.5" thickBot="1" x14ac:dyDescent="0.35">
      <c r="J15" s="491"/>
    </row>
    <row r="16" spans="1:12" x14ac:dyDescent="0.3">
      <c r="A16" s="778" t="s">
        <v>111</v>
      </c>
      <c r="B16" s="779"/>
      <c r="C16" s="779"/>
      <c r="D16" s="779"/>
      <c r="E16" s="779"/>
      <c r="F16" s="778" t="s">
        <v>72</v>
      </c>
      <c r="G16" s="779"/>
      <c r="H16" s="779"/>
      <c r="I16" s="779"/>
      <c r="J16" s="780"/>
    </row>
    <row r="17" spans="1:13" ht="12.5" thickBot="1" x14ac:dyDescent="0.35">
      <c r="A17" s="801"/>
      <c r="B17" s="802"/>
      <c r="C17" s="802"/>
      <c r="D17" s="802"/>
      <c r="E17" s="802"/>
      <c r="F17" s="803"/>
      <c r="G17" s="804"/>
      <c r="H17" s="804"/>
      <c r="I17" s="804"/>
      <c r="J17" s="805"/>
    </row>
    <row r="18" spans="1:13" ht="12.5" thickBot="1" x14ac:dyDescent="0.35"/>
    <row r="19" spans="1:13" ht="15" customHeight="1" thickBot="1" x14ac:dyDescent="0.35">
      <c r="A19" s="842" t="s">
        <v>96</v>
      </c>
      <c r="B19" s="843"/>
      <c r="C19" s="843"/>
      <c r="D19" s="843"/>
      <c r="E19" s="843"/>
      <c r="F19" s="843"/>
      <c r="G19" s="843"/>
      <c r="H19" s="843"/>
      <c r="I19" s="843"/>
      <c r="J19" s="843"/>
      <c r="K19" s="843"/>
      <c r="L19" s="843"/>
      <c r="M19" s="844"/>
    </row>
    <row r="20" spans="1:13" ht="24.5" customHeight="1" x14ac:dyDescent="0.3">
      <c r="A20" s="611"/>
      <c r="B20" s="845" t="s">
        <v>634</v>
      </c>
      <c r="C20" s="845"/>
      <c r="D20" s="845"/>
      <c r="E20" s="845" t="s">
        <v>636</v>
      </c>
      <c r="F20" s="845"/>
      <c r="G20" s="845"/>
      <c r="H20" s="845"/>
      <c r="I20" s="845"/>
      <c r="J20" s="845"/>
      <c r="K20" s="845"/>
      <c r="L20" s="845"/>
      <c r="M20" s="845"/>
    </row>
    <row r="21" spans="1:13" ht="24.5" customHeight="1" x14ac:dyDescent="0.3">
      <c r="A21" s="610"/>
      <c r="B21" s="846" t="s">
        <v>635</v>
      </c>
      <c r="C21" s="846"/>
      <c r="D21" s="846"/>
      <c r="E21" s="846" t="s">
        <v>637</v>
      </c>
      <c r="F21" s="846"/>
      <c r="G21" s="846"/>
      <c r="H21" s="846"/>
      <c r="I21" s="846"/>
      <c r="J21" s="846"/>
      <c r="K21" s="846"/>
      <c r="L21" s="846"/>
      <c r="M21" s="846"/>
    </row>
    <row r="22" spans="1:13" ht="12.5" thickBot="1" x14ac:dyDescent="0.35">
      <c r="F22" s="491"/>
      <c r="G22" s="491"/>
      <c r="H22" s="491"/>
      <c r="I22" s="491"/>
    </row>
    <row r="23" spans="1:13" ht="24" x14ac:dyDescent="0.3">
      <c r="A23" s="504" t="s">
        <v>105</v>
      </c>
      <c r="B23" s="794" t="s">
        <v>102</v>
      </c>
      <c r="C23" s="795"/>
      <c r="D23" s="796"/>
      <c r="E23" s="794" t="s">
        <v>103</v>
      </c>
      <c r="F23" s="795"/>
      <c r="G23" s="796"/>
      <c r="H23" s="794" t="s">
        <v>104</v>
      </c>
      <c r="I23" s="795"/>
      <c r="J23" s="796"/>
      <c r="K23" s="794" t="s">
        <v>631</v>
      </c>
      <c r="L23" s="795"/>
      <c r="M23" s="796"/>
    </row>
    <row r="24" spans="1:13" ht="22.5" customHeight="1" x14ac:dyDescent="0.3">
      <c r="A24" s="505" t="s">
        <v>97</v>
      </c>
      <c r="B24" s="806" t="s">
        <v>629</v>
      </c>
      <c r="C24" s="807"/>
      <c r="D24" s="808"/>
      <c r="E24" s="806" t="s">
        <v>630</v>
      </c>
      <c r="F24" s="807"/>
      <c r="G24" s="808"/>
      <c r="H24" s="806" t="s">
        <v>632</v>
      </c>
      <c r="I24" s="807"/>
      <c r="J24" s="808"/>
      <c r="K24" s="806" t="s">
        <v>633</v>
      </c>
      <c r="L24" s="807"/>
      <c r="M24" s="808"/>
    </row>
    <row r="25" spans="1:13" ht="36" x14ac:dyDescent="0.3">
      <c r="A25" s="505" t="s">
        <v>235</v>
      </c>
      <c r="B25" s="809" t="s">
        <v>638</v>
      </c>
      <c r="C25" s="810"/>
      <c r="D25" s="811"/>
      <c r="E25" s="812" t="s">
        <v>639</v>
      </c>
      <c r="F25" s="813"/>
      <c r="G25" s="814"/>
      <c r="H25" s="812" t="s">
        <v>640</v>
      </c>
      <c r="I25" s="815"/>
      <c r="J25" s="816"/>
      <c r="K25" s="812" t="s">
        <v>641</v>
      </c>
      <c r="L25" s="815"/>
      <c r="M25" s="816"/>
    </row>
    <row r="26" spans="1:13" x14ac:dyDescent="0.3">
      <c r="A26" s="505" t="s">
        <v>98</v>
      </c>
      <c r="B26" s="506"/>
      <c r="C26" s="823"/>
      <c r="D26" s="814"/>
      <c r="E26" s="507"/>
      <c r="F26" s="508"/>
      <c r="G26" s="509"/>
      <c r="H26" s="510"/>
      <c r="I26" s="511"/>
      <c r="J26" s="509"/>
      <c r="K26" s="510"/>
      <c r="L26" s="511"/>
      <c r="M26" s="509"/>
    </row>
    <row r="27" spans="1:13" ht="12.5" thickBot="1" x14ac:dyDescent="0.35">
      <c r="A27" s="505"/>
      <c r="B27" s="512"/>
      <c r="C27" s="508"/>
      <c r="D27" s="513"/>
      <c r="E27" s="507"/>
      <c r="F27" s="508"/>
      <c r="G27" s="513"/>
      <c r="H27" s="507"/>
      <c r="I27" s="508"/>
      <c r="J27" s="513"/>
      <c r="K27" s="507"/>
      <c r="L27" s="508"/>
      <c r="M27" s="513"/>
    </row>
    <row r="28" spans="1:13" x14ac:dyDescent="0.3">
      <c r="A28" s="514"/>
      <c r="B28" s="824" t="s">
        <v>618</v>
      </c>
      <c r="C28" s="825"/>
      <c r="D28" s="826"/>
      <c r="E28" s="824"/>
      <c r="F28" s="825"/>
      <c r="G28" s="826"/>
      <c r="H28" s="827" t="s">
        <v>619</v>
      </c>
      <c r="I28" s="828"/>
      <c r="J28" s="829"/>
      <c r="K28" s="827" t="s">
        <v>619</v>
      </c>
      <c r="L28" s="828"/>
      <c r="M28" s="829"/>
    </row>
    <row r="29" spans="1:13" x14ac:dyDescent="0.3">
      <c r="A29" s="515"/>
      <c r="B29" s="830"/>
      <c r="C29" s="831"/>
      <c r="D29" s="832"/>
      <c r="E29" s="830"/>
      <c r="F29" s="831"/>
      <c r="G29" s="832"/>
      <c r="H29" s="830" t="s">
        <v>645</v>
      </c>
      <c r="I29" s="831"/>
      <c r="J29" s="832"/>
      <c r="K29" s="830"/>
      <c r="L29" s="831"/>
      <c r="M29" s="832"/>
    </row>
    <row r="30" spans="1:13" ht="12.5" thickBot="1" x14ac:dyDescent="0.35">
      <c r="A30" s="516"/>
      <c r="B30" s="833"/>
      <c r="C30" s="834"/>
      <c r="D30" s="835"/>
      <c r="E30" s="833"/>
      <c r="F30" s="834"/>
      <c r="G30" s="835"/>
      <c r="H30" s="517"/>
      <c r="I30" s="518"/>
      <c r="J30" s="519"/>
      <c r="K30" s="517"/>
      <c r="L30" s="518"/>
      <c r="M30" s="519"/>
    </row>
    <row r="31" spans="1:13" ht="25" customHeight="1" x14ac:dyDescent="0.3">
      <c r="A31" s="515" t="s">
        <v>99</v>
      </c>
      <c r="B31" s="836"/>
      <c r="C31" s="837"/>
      <c r="D31" s="838"/>
      <c r="E31" s="836"/>
      <c r="F31" s="837"/>
      <c r="G31" s="838"/>
      <c r="H31" s="839"/>
      <c r="I31" s="840"/>
      <c r="J31" s="841"/>
      <c r="K31" s="839"/>
      <c r="L31" s="840"/>
      <c r="M31" s="841"/>
    </row>
    <row r="32" spans="1:13" ht="25" customHeight="1" thickBot="1" x14ac:dyDescent="0.35">
      <c r="A32" s="516" t="s">
        <v>244</v>
      </c>
      <c r="B32" s="817"/>
      <c r="C32" s="818"/>
      <c r="D32" s="819"/>
      <c r="E32" s="817"/>
      <c r="F32" s="818"/>
      <c r="G32" s="819"/>
      <c r="H32" s="820"/>
      <c r="I32" s="821"/>
      <c r="J32" s="822"/>
      <c r="K32" s="820"/>
      <c r="L32" s="821"/>
      <c r="M32" s="822"/>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847" t="s">
        <v>100</v>
      </c>
      <c r="B1" s="848"/>
      <c r="C1" s="848"/>
      <c r="D1" s="848"/>
      <c r="E1" s="849"/>
      <c r="F1" s="848" t="s">
        <v>101</v>
      </c>
      <c r="G1" s="848"/>
      <c r="H1" s="848"/>
      <c r="I1" s="848"/>
      <c r="J1" s="849"/>
    </row>
    <row r="2" spans="1:12" ht="34.5" customHeight="1" thickBot="1" x14ac:dyDescent="0.35">
      <c r="A2" s="850" t="str">
        <f>TRI_Semestre!A16</f>
        <v>Cycle 3 - Résolution des actions mécaniques en utilisant les théorèmes généraux de la dynamique</v>
      </c>
      <c r="B2" s="851"/>
      <c r="C2" s="851"/>
      <c r="D2" s="851"/>
      <c r="E2" s="852"/>
      <c r="F2" s="851" t="s">
        <v>621</v>
      </c>
      <c r="G2" s="851"/>
      <c r="H2" s="851"/>
      <c r="I2" s="851"/>
      <c r="J2" s="852"/>
    </row>
    <row r="3" spans="1:12" ht="12.5" thickBot="1" x14ac:dyDescent="0.35">
      <c r="F3" s="491"/>
      <c r="G3" s="491"/>
      <c r="H3" s="491"/>
      <c r="I3" s="491"/>
      <c r="J3" s="491"/>
    </row>
    <row r="4" spans="1:12" ht="12.5" thickBot="1" x14ac:dyDescent="0.35">
      <c r="A4" s="847" t="s">
        <v>108</v>
      </c>
      <c r="B4" s="848"/>
      <c r="C4" s="848" t="s">
        <v>77</v>
      </c>
      <c r="D4" s="848"/>
      <c r="E4" s="848"/>
      <c r="F4" s="853" t="s">
        <v>1</v>
      </c>
      <c r="G4" s="853"/>
      <c r="H4" s="853"/>
      <c r="I4" s="853"/>
      <c r="J4" s="854"/>
    </row>
    <row r="5" spans="1:12" s="501" customFormat="1" ht="23.5" customHeight="1" x14ac:dyDescent="0.3">
      <c r="A5" s="858" t="s">
        <v>592</v>
      </c>
      <c r="B5" s="859"/>
      <c r="C5" s="860" t="str">
        <f>TRI_Semestre!C18</f>
        <v>C1-05 - Proposer une démarche permettant la détermination d’une action mécanique inconnue ou d'une loi de mouvement.</v>
      </c>
      <c r="D5" s="860"/>
      <c r="E5" s="860"/>
      <c r="F5" s="85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59"/>
      <c r="H5" s="859"/>
      <c r="I5" s="859"/>
      <c r="J5" s="861"/>
    </row>
    <row r="6" spans="1:12" ht="35.5" customHeight="1" x14ac:dyDescent="0.3">
      <c r="A6" s="855" t="s">
        <v>593</v>
      </c>
      <c r="B6" s="856"/>
      <c r="C6" s="856" t="str">
        <f>TRI_Semestre!C19</f>
        <v>C2-08 - Déterminer les actions mécaniques en dynamique dans le cas où le mouvement est imposé.</v>
      </c>
      <c r="D6" s="856"/>
      <c r="E6" s="856"/>
      <c r="F6" s="85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56"/>
      <c r="H6" s="856"/>
      <c r="I6" s="856"/>
      <c r="J6" s="857"/>
    </row>
    <row r="7" spans="1:12" ht="68" customHeight="1" x14ac:dyDescent="0.3">
      <c r="A7" s="855" t="s">
        <v>593</v>
      </c>
      <c r="B7" s="856"/>
      <c r="C7" s="856" t="str">
        <f>TRI_Semestre!C20</f>
        <v>C2-09 - Déterminer la loi de mouvement dans le cas où les efforts extérieurs sont connus.</v>
      </c>
      <c r="D7" s="856"/>
      <c r="E7" s="856"/>
      <c r="F7" s="85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56"/>
      <c r="H7" s="856"/>
      <c r="I7" s="856"/>
      <c r="J7" s="857"/>
    </row>
    <row r="8" spans="1:12" ht="69.5" customHeight="1" thickBot="1" x14ac:dyDescent="0.35">
      <c r="A8" s="866"/>
      <c r="B8" s="867"/>
      <c r="C8" s="867"/>
      <c r="D8" s="867"/>
      <c r="E8" s="867"/>
      <c r="F8" s="867"/>
      <c r="G8" s="867"/>
      <c r="H8" s="867"/>
      <c r="I8" s="867"/>
      <c r="J8" s="868"/>
      <c r="K8" s="532"/>
    </row>
    <row r="9" spans="1:12" ht="12.5" thickBot="1" x14ac:dyDescent="0.35"/>
    <row r="10" spans="1:12" x14ac:dyDescent="0.3">
      <c r="A10" s="847" t="s">
        <v>95</v>
      </c>
      <c r="B10" s="848"/>
      <c r="C10" s="848"/>
      <c r="D10" s="848"/>
      <c r="E10" s="848"/>
      <c r="F10" s="847" t="s">
        <v>106</v>
      </c>
      <c r="G10" s="848"/>
      <c r="H10" s="848"/>
      <c r="I10" s="848"/>
      <c r="J10" s="849"/>
    </row>
    <row r="11" spans="1:12" ht="12.5" thickBot="1" x14ac:dyDescent="0.35">
      <c r="A11" s="869"/>
      <c r="B11" s="870"/>
      <c r="C11" s="870"/>
      <c r="D11" s="870"/>
      <c r="E11" s="870"/>
      <c r="F11" s="871"/>
      <c r="G11" s="870"/>
      <c r="H11" s="870"/>
      <c r="I11" s="870"/>
      <c r="J11" s="872"/>
      <c r="L11" s="537"/>
    </row>
    <row r="12" spans="1:12" ht="12.5" thickBot="1" x14ac:dyDescent="0.35">
      <c r="F12" s="490" t="s">
        <v>602</v>
      </c>
      <c r="J12" s="491"/>
    </row>
    <row r="13" spans="1:12" x14ac:dyDescent="0.3">
      <c r="A13" s="847" t="s">
        <v>111</v>
      </c>
      <c r="B13" s="848"/>
      <c r="C13" s="848"/>
      <c r="D13" s="848"/>
      <c r="E13" s="848"/>
      <c r="F13" s="847" t="s">
        <v>72</v>
      </c>
      <c r="G13" s="848"/>
      <c r="H13" s="848"/>
      <c r="I13" s="848"/>
      <c r="J13" s="849"/>
    </row>
    <row r="14" spans="1:12" ht="12.5" thickBot="1" x14ac:dyDescent="0.35">
      <c r="A14" s="873"/>
      <c r="B14" s="874"/>
      <c r="C14" s="874"/>
      <c r="D14" s="874"/>
      <c r="E14" s="874"/>
      <c r="F14" s="875"/>
      <c r="G14" s="876"/>
      <c r="H14" s="876"/>
      <c r="I14" s="876"/>
      <c r="J14" s="877"/>
    </row>
    <row r="15" spans="1:12" ht="12.5" thickBot="1" x14ac:dyDescent="0.35"/>
    <row r="16" spans="1:12" ht="12.5" thickBot="1" x14ac:dyDescent="0.35">
      <c r="A16" s="878" t="s">
        <v>96</v>
      </c>
      <c r="B16" s="879"/>
      <c r="C16" s="879"/>
      <c r="D16" s="879"/>
      <c r="E16" s="879"/>
      <c r="F16" s="879"/>
      <c r="G16" s="879"/>
      <c r="H16" s="879"/>
      <c r="I16" s="879"/>
      <c r="J16" s="880"/>
    </row>
    <row r="17" spans="1:10" ht="12.5" thickBot="1" x14ac:dyDescent="0.35">
      <c r="A17" s="862"/>
      <c r="B17" s="863"/>
      <c r="C17" s="863"/>
      <c r="D17" s="863"/>
      <c r="E17" s="863"/>
      <c r="F17" s="864"/>
      <c r="G17" s="864"/>
      <c r="H17" s="864"/>
      <c r="I17" s="864"/>
      <c r="J17" s="865"/>
    </row>
    <row r="18" spans="1:10" ht="12.5" thickBot="1" x14ac:dyDescent="0.35">
      <c r="F18" s="491"/>
      <c r="G18" s="491"/>
      <c r="H18" s="491"/>
      <c r="I18" s="491"/>
    </row>
    <row r="19" spans="1:10" ht="24" x14ac:dyDescent="0.3">
      <c r="A19" s="551" t="s">
        <v>105</v>
      </c>
      <c r="B19" s="881" t="s">
        <v>102</v>
      </c>
      <c r="C19" s="882"/>
      <c r="D19" s="883"/>
      <c r="E19" s="881" t="s">
        <v>103</v>
      </c>
      <c r="F19" s="882"/>
      <c r="G19" s="883"/>
      <c r="H19" s="881" t="s">
        <v>104</v>
      </c>
      <c r="I19" s="882"/>
      <c r="J19" s="883"/>
    </row>
    <row r="20" spans="1:10" ht="12" customHeight="1" x14ac:dyDescent="0.3">
      <c r="A20" s="538" t="s">
        <v>97</v>
      </c>
      <c r="B20" s="887" t="s">
        <v>648</v>
      </c>
      <c r="C20" s="888"/>
      <c r="D20" s="888"/>
      <c r="E20" s="888"/>
      <c r="F20" s="888"/>
      <c r="G20" s="889"/>
      <c r="H20" s="884" t="s">
        <v>649</v>
      </c>
      <c r="I20" s="885"/>
      <c r="J20" s="886"/>
    </row>
    <row r="21" spans="1:10" ht="36" x14ac:dyDescent="0.3">
      <c r="A21" s="538" t="s">
        <v>235</v>
      </c>
      <c r="B21" s="890"/>
      <c r="C21" s="891"/>
      <c r="D21" s="892"/>
      <c r="E21" s="893"/>
      <c r="F21" s="894"/>
      <c r="G21" s="895"/>
      <c r="H21" s="893"/>
      <c r="I21" s="896"/>
      <c r="J21" s="897"/>
    </row>
    <row r="22" spans="1:10" ht="12.5" thickBot="1" x14ac:dyDescent="0.35">
      <c r="A22" s="538" t="s">
        <v>98</v>
      </c>
      <c r="B22" s="539"/>
      <c r="C22" s="898"/>
      <c r="D22" s="895"/>
      <c r="E22" s="540"/>
      <c r="F22" s="541"/>
      <c r="G22" s="542"/>
      <c r="H22" s="543"/>
      <c r="I22" s="544"/>
      <c r="J22" s="542"/>
    </row>
    <row r="23" spans="1:10" ht="15" customHeight="1" thickBot="1" x14ac:dyDescent="0.35">
      <c r="A23" s="538"/>
      <c r="B23" s="905" t="s">
        <v>646</v>
      </c>
      <c r="C23" s="906"/>
      <c r="D23" s="906"/>
      <c r="E23" s="906"/>
      <c r="F23" s="907" t="s">
        <v>647</v>
      </c>
      <c r="G23" s="908"/>
      <c r="H23" s="908"/>
      <c r="I23" s="908"/>
      <c r="J23" s="909"/>
    </row>
    <row r="24" spans="1:10" x14ac:dyDescent="0.3">
      <c r="A24" s="545"/>
      <c r="B24" s="899"/>
      <c r="C24" s="900"/>
      <c r="D24" s="901"/>
      <c r="E24" s="899"/>
      <c r="F24" s="900"/>
      <c r="G24" s="901"/>
      <c r="H24" s="902"/>
      <c r="I24" s="903"/>
      <c r="J24" s="904"/>
    </row>
    <row r="25" spans="1:10" x14ac:dyDescent="0.3">
      <c r="A25" s="546"/>
      <c r="B25" s="916"/>
      <c r="C25" s="917"/>
      <c r="D25" s="918"/>
      <c r="E25" s="916"/>
      <c r="F25" s="917"/>
      <c r="G25" s="918"/>
      <c r="H25" s="916"/>
      <c r="I25" s="917"/>
      <c r="J25" s="918"/>
    </row>
    <row r="26" spans="1:10" ht="12.5" thickBot="1" x14ac:dyDescent="0.35">
      <c r="A26" s="547"/>
      <c r="B26" s="919"/>
      <c r="C26" s="920"/>
      <c r="D26" s="921"/>
      <c r="E26" s="919"/>
      <c r="F26" s="920"/>
      <c r="G26" s="921"/>
      <c r="H26" s="548"/>
      <c r="I26" s="549"/>
      <c r="J26" s="550"/>
    </row>
    <row r="27" spans="1:10" ht="25" customHeight="1" x14ac:dyDescent="0.3">
      <c r="A27" s="546" t="s">
        <v>99</v>
      </c>
      <c r="B27" s="922"/>
      <c r="C27" s="923"/>
      <c r="D27" s="924"/>
      <c r="E27" s="922"/>
      <c r="F27" s="923"/>
      <c r="G27" s="924"/>
      <c r="H27" s="925"/>
      <c r="I27" s="926"/>
      <c r="J27" s="927"/>
    </row>
    <row r="28" spans="1:10" ht="25" customHeight="1" thickBot="1" x14ac:dyDescent="0.35">
      <c r="A28" s="547" t="s">
        <v>244</v>
      </c>
      <c r="B28" s="910"/>
      <c r="C28" s="911"/>
      <c r="D28" s="912"/>
      <c r="E28" s="910"/>
      <c r="F28" s="911"/>
      <c r="G28" s="912"/>
      <c r="H28" s="913"/>
      <c r="I28" s="914"/>
      <c r="J28" s="91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982" t="s">
        <v>100</v>
      </c>
      <c r="B1" s="983"/>
      <c r="C1" s="983"/>
      <c r="D1" s="983"/>
      <c r="E1" s="984"/>
      <c r="F1" s="983" t="s">
        <v>101</v>
      </c>
      <c r="G1" s="983"/>
      <c r="H1" s="983"/>
      <c r="I1" s="983"/>
      <c r="J1" s="984"/>
    </row>
    <row r="2" spans="1:12" ht="34.5" customHeight="1" thickBot="1" x14ac:dyDescent="0.35">
      <c r="A2" s="997" t="str">
        <f>TRI_Semestre!A22</f>
        <v>Cycle 4 - Résolution des lois de mouvement en utilisant les méthodes énergétiques</v>
      </c>
      <c r="B2" s="998"/>
      <c r="C2" s="998"/>
      <c r="D2" s="998"/>
      <c r="E2" s="999"/>
      <c r="F2" s="998" t="s">
        <v>623</v>
      </c>
      <c r="G2" s="998"/>
      <c r="H2" s="998"/>
      <c r="I2" s="998"/>
      <c r="J2" s="999"/>
    </row>
    <row r="3" spans="1:12" ht="12.5" thickBot="1" x14ac:dyDescent="0.35">
      <c r="F3" s="491"/>
      <c r="G3" s="491"/>
      <c r="H3" s="491"/>
      <c r="I3" s="491"/>
      <c r="J3" s="491"/>
    </row>
    <row r="4" spans="1:12" ht="12.5" thickBot="1" x14ac:dyDescent="0.35">
      <c r="A4" s="982" t="s">
        <v>108</v>
      </c>
      <c r="B4" s="983"/>
      <c r="C4" s="983" t="s">
        <v>77</v>
      </c>
      <c r="D4" s="983"/>
      <c r="E4" s="983"/>
      <c r="F4" s="1000" t="s">
        <v>1</v>
      </c>
      <c r="G4" s="1000"/>
      <c r="H4" s="1000"/>
      <c r="I4" s="1000"/>
      <c r="J4" s="1001"/>
    </row>
    <row r="5" spans="1:12" s="501" customFormat="1" ht="23.5" customHeight="1" x14ac:dyDescent="0.3">
      <c r="A5" s="1002" t="s">
        <v>592</v>
      </c>
      <c r="B5" s="1003"/>
      <c r="C5" s="1004" t="str">
        <f>TRI_Semestre!C24</f>
        <v>C1-05 - Proposer une démarche permettant la détermination d’une action mécanique inconnue ou d'une loi de mouvement.</v>
      </c>
      <c r="D5" s="1004"/>
      <c r="E5" s="1004"/>
      <c r="F5" s="100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03"/>
      <c r="H5" s="1003"/>
      <c r="I5" s="1003"/>
      <c r="J5" s="1005"/>
    </row>
    <row r="6" spans="1:12" ht="35.5" customHeight="1" x14ac:dyDescent="0.3">
      <c r="A6" s="1006" t="s">
        <v>593</v>
      </c>
      <c r="B6" s="971"/>
      <c r="C6" s="1007" t="str">
        <f>TRI_Semestre!C25</f>
        <v>C2-08 - Déterminer les actions mécaniques en dynamique dans le cas où le mouvement est imposé.</v>
      </c>
      <c r="D6" s="1008"/>
      <c r="E6" s="1009"/>
      <c r="F6" s="97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1"/>
      <c r="H6" s="971"/>
      <c r="I6" s="971"/>
      <c r="J6" s="972"/>
    </row>
    <row r="7" spans="1:12" ht="68" customHeight="1" x14ac:dyDescent="0.3">
      <c r="A7" s="1006" t="s">
        <v>593</v>
      </c>
      <c r="B7" s="971"/>
      <c r="C7" s="1007" t="str">
        <f>TRI_Semestre!C26</f>
        <v>C2-09 - Déterminer la loi de mouvement dans le cas où les efforts extérieurs sont connus.</v>
      </c>
      <c r="D7" s="1008"/>
      <c r="E7" s="1009"/>
      <c r="F7" s="97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1"/>
      <c r="H7" s="971"/>
      <c r="I7" s="971"/>
      <c r="J7" s="972"/>
    </row>
    <row r="8" spans="1:12" ht="69.5" customHeight="1" thickBot="1" x14ac:dyDescent="0.35">
      <c r="A8" s="973"/>
      <c r="B8" s="974"/>
      <c r="C8" s="975"/>
      <c r="D8" s="976"/>
      <c r="E8" s="977"/>
      <c r="F8" s="974"/>
      <c r="G8" s="974"/>
      <c r="H8" s="974"/>
      <c r="I8" s="974"/>
      <c r="J8" s="978"/>
      <c r="K8" s="532"/>
    </row>
    <row r="9" spans="1:12" ht="12.5" thickBot="1" x14ac:dyDescent="0.35"/>
    <row r="10" spans="1:12" x14ac:dyDescent="0.3">
      <c r="A10" s="982" t="s">
        <v>95</v>
      </c>
      <c r="B10" s="983"/>
      <c r="C10" s="983"/>
      <c r="D10" s="983"/>
      <c r="E10" s="983"/>
      <c r="F10" s="982" t="s">
        <v>106</v>
      </c>
      <c r="G10" s="983"/>
      <c r="H10" s="983"/>
      <c r="I10" s="983"/>
      <c r="J10" s="984"/>
    </row>
    <row r="11" spans="1:12" ht="12.5" thickBot="1" x14ac:dyDescent="0.35">
      <c r="A11" s="985"/>
      <c r="B11" s="986"/>
      <c r="C11" s="986"/>
      <c r="D11" s="986"/>
      <c r="E11" s="986"/>
      <c r="F11" s="987"/>
      <c r="G11" s="986"/>
      <c r="H11" s="986"/>
      <c r="I11" s="986"/>
      <c r="J11" s="988"/>
      <c r="L11" s="537"/>
    </row>
    <row r="12" spans="1:12" ht="12.5" thickBot="1" x14ac:dyDescent="0.35">
      <c r="F12" s="490" t="s">
        <v>602</v>
      </c>
      <c r="J12" s="491"/>
    </row>
    <row r="13" spans="1:12" x14ac:dyDescent="0.3">
      <c r="A13" s="982" t="s">
        <v>111</v>
      </c>
      <c r="B13" s="983"/>
      <c r="C13" s="983"/>
      <c r="D13" s="983"/>
      <c r="E13" s="983"/>
      <c r="F13" s="982" t="s">
        <v>72</v>
      </c>
      <c r="G13" s="983"/>
      <c r="H13" s="983"/>
      <c r="I13" s="983"/>
      <c r="J13" s="984"/>
    </row>
    <row r="14" spans="1:12" ht="12.5" thickBot="1" x14ac:dyDescent="0.35">
      <c r="A14" s="989"/>
      <c r="B14" s="990"/>
      <c r="C14" s="990"/>
      <c r="D14" s="990"/>
      <c r="E14" s="990"/>
      <c r="F14" s="991"/>
      <c r="G14" s="992"/>
      <c r="H14" s="992"/>
      <c r="I14" s="992"/>
      <c r="J14" s="993"/>
    </row>
    <row r="15" spans="1:12" ht="12.5" thickBot="1" x14ac:dyDescent="0.35"/>
    <row r="16" spans="1:12" ht="12.5" thickBot="1" x14ac:dyDescent="0.35">
      <c r="A16" s="994" t="s">
        <v>96</v>
      </c>
      <c r="B16" s="995"/>
      <c r="C16" s="995"/>
      <c r="D16" s="995"/>
      <c r="E16" s="995"/>
      <c r="F16" s="995"/>
      <c r="G16" s="995"/>
      <c r="H16" s="995"/>
      <c r="I16" s="995"/>
      <c r="J16" s="996"/>
    </row>
    <row r="17" spans="1:10" ht="12.5" thickBot="1" x14ac:dyDescent="0.35">
      <c r="A17" s="961"/>
      <c r="B17" s="962"/>
      <c r="C17" s="962"/>
      <c r="D17" s="962"/>
      <c r="E17" s="962"/>
      <c r="F17" s="963"/>
      <c r="G17" s="963"/>
      <c r="H17" s="963"/>
      <c r="I17" s="963"/>
      <c r="J17" s="964"/>
    </row>
    <row r="18" spans="1:10" ht="12.5" thickBot="1" x14ac:dyDescent="0.35">
      <c r="F18" s="491"/>
      <c r="G18" s="491"/>
      <c r="H18" s="491"/>
      <c r="I18" s="491"/>
    </row>
    <row r="19" spans="1:10" ht="24" x14ac:dyDescent="0.3">
      <c r="A19" s="567" t="s">
        <v>105</v>
      </c>
      <c r="B19" s="979" t="s">
        <v>102</v>
      </c>
      <c r="C19" s="980"/>
      <c r="D19" s="981"/>
      <c r="E19" s="979" t="s">
        <v>103</v>
      </c>
      <c r="F19" s="980"/>
      <c r="G19" s="981"/>
      <c r="H19" s="979" t="s">
        <v>104</v>
      </c>
      <c r="I19" s="980"/>
      <c r="J19" s="981"/>
    </row>
    <row r="20" spans="1:10" x14ac:dyDescent="0.3">
      <c r="A20" s="552" t="s">
        <v>97</v>
      </c>
      <c r="B20" s="965" t="s">
        <v>650</v>
      </c>
      <c r="C20" s="966"/>
      <c r="D20" s="967"/>
      <c r="E20" s="965"/>
      <c r="F20" s="968"/>
      <c r="G20" s="969"/>
      <c r="H20" s="970"/>
      <c r="I20" s="968"/>
      <c r="J20" s="969"/>
    </row>
    <row r="21" spans="1:10" ht="36" x14ac:dyDescent="0.3">
      <c r="A21" s="552" t="s">
        <v>235</v>
      </c>
      <c r="B21" s="928"/>
      <c r="C21" s="929"/>
      <c r="D21" s="930"/>
      <c r="E21" s="931"/>
      <c r="F21" s="932"/>
      <c r="G21" s="933"/>
      <c r="H21" s="931"/>
      <c r="I21" s="934"/>
      <c r="J21" s="935"/>
    </row>
    <row r="22" spans="1:10" x14ac:dyDescent="0.3">
      <c r="A22" s="552" t="s">
        <v>98</v>
      </c>
      <c r="B22" s="553"/>
      <c r="C22" s="942"/>
      <c r="D22" s="933"/>
      <c r="E22" s="554"/>
      <c r="F22" s="555"/>
      <c r="G22" s="556"/>
      <c r="H22" s="557"/>
      <c r="I22" s="558"/>
      <c r="J22" s="556"/>
    </row>
    <row r="23" spans="1:10" ht="12.5" thickBot="1" x14ac:dyDescent="0.35">
      <c r="A23" s="552"/>
      <c r="B23" s="559"/>
      <c r="C23" s="555"/>
      <c r="D23" s="560"/>
      <c r="E23" s="554"/>
      <c r="F23" s="555"/>
      <c r="G23" s="560"/>
      <c r="H23" s="554"/>
      <c r="I23" s="555"/>
      <c r="J23" s="560"/>
    </row>
    <row r="24" spans="1:10" ht="12" customHeight="1" x14ac:dyDescent="0.3">
      <c r="A24" s="561"/>
      <c r="B24" s="943" t="s">
        <v>651</v>
      </c>
      <c r="C24" s="944"/>
      <c r="D24" s="945"/>
      <c r="E24" s="943" t="s">
        <v>652</v>
      </c>
      <c r="F24" s="944"/>
      <c r="G24" s="945"/>
      <c r="H24" s="943"/>
      <c r="I24" s="944"/>
      <c r="J24" s="945"/>
    </row>
    <row r="25" spans="1:10" ht="14.5" customHeight="1" x14ac:dyDescent="0.3">
      <c r="A25" s="562"/>
      <c r="B25" s="955"/>
      <c r="C25" s="956"/>
      <c r="D25" s="957"/>
      <c r="E25" s="955"/>
      <c r="F25" s="956"/>
      <c r="G25" s="957"/>
      <c r="H25" s="946"/>
      <c r="I25" s="947"/>
      <c r="J25" s="948"/>
    </row>
    <row r="26" spans="1:10" ht="15" customHeight="1" thickBot="1" x14ac:dyDescent="0.35">
      <c r="A26" s="563"/>
      <c r="B26" s="958"/>
      <c r="C26" s="959"/>
      <c r="D26" s="960"/>
      <c r="E26" s="958"/>
      <c r="F26" s="959"/>
      <c r="G26" s="960"/>
      <c r="H26" s="564"/>
      <c r="I26" s="565"/>
      <c r="J26" s="566"/>
    </row>
    <row r="27" spans="1:10" ht="25" customHeight="1" x14ac:dyDescent="0.3">
      <c r="A27" s="562" t="s">
        <v>99</v>
      </c>
      <c r="B27" s="949"/>
      <c r="C27" s="950"/>
      <c r="D27" s="951"/>
      <c r="E27" s="949"/>
      <c r="F27" s="950"/>
      <c r="G27" s="951"/>
      <c r="H27" s="952"/>
      <c r="I27" s="953"/>
      <c r="J27" s="954"/>
    </row>
    <row r="28" spans="1:10" ht="25" customHeight="1" thickBot="1" x14ac:dyDescent="0.35">
      <c r="A28" s="563" t="s">
        <v>244</v>
      </c>
      <c r="B28" s="936"/>
      <c r="C28" s="937"/>
      <c r="D28" s="938"/>
      <c r="E28" s="936"/>
      <c r="F28" s="937"/>
      <c r="G28" s="938"/>
      <c r="H28" s="939"/>
      <c r="I28" s="940"/>
      <c r="J28" s="941"/>
    </row>
  </sheetData>
  <mergeCells count="50">
    <mergeCell ref="A7:B7"/>
    <mergeCell ref="C7:E7"/>
    <mergeCell ref="A5:B5"/>
    <mergeCell ref="C5:E5"/>
    <mergeCell ref="F5:J5"/>
    <mergeCell ref="A6:B6"/>
    <mergeCell ref="C6:E6"/>
    <mergeCell ref="F6:J6"/>
    <mergeCell ref="A1:E1"/>
    <mergeCell ref="F1:J1"/>
    <mergeCell ref="A2:E2"/>
    <mergeCell ref="F2:J2"/>
    <mergeCell ref="A4:B4"/>
    <mergeCell ref="C4:E4"/>
    <mergeCell ref="F4:J4"/>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1052" t="s">
        <v>100</v>
      </c>
      <c r="B1" s="1053"/>
      <c r="C1" s="1053"/>
      <c r="D1" s="1053"/>
      <c r="E1" s="1054"/>
      <c r="F1" s="1053" t="s">
        <v>101</v>
      </c>
      <c r="G1" s="1053"/>
      <c r="H1" s="1053"/>
      <c r="I1" s="1053"/>
      <c r="J1" s="1054"/>
    </row>
    <row r="2" spans="1:12" ht="34.5" customHeight="1" thickBot="1" x14ac:dyDescent="0.35">
      <c r="A2" s="1087" t="str">
        <f>TRI_Semestre!A28</f>
        <v>Cycle 5 - Résolution de problèmes par utilisation de l'ingéniérie numérique ou l'apprentissage automatisé</v>
      </c>
      <c r="B2" s="1088"/>
      <c r="C2" s="1088"/>
      <c r="D2" s="1088"/>
      <c r="E2" s="1089"/>
      <c r="F2" s="1088" t="s">
        <v>653</v>
      </c>
      <c r="G2" s="1088"/>
      <c r="H2" s="1088"/>
      <c r="I2" s="1088"/>
      <c r="J2" s="1089"/>
    </row>
    <row r="3" spans="1:12" ht="12.5" thickBot="1" x14ac:dyDescent="0.35">
      <c r="F3" s="491"/>
      <c r="G3" s="491"/>
      <c r="H3" s="491"/>
      <c r="I3" s="491"/>
      <c r="J3" s="491"/>
    </row>
    <row r="4" spans="1:12" ht="12.5" thickBot="1" x14ac:dyDescent="0.35">
      <c r="A4" s="1052" t="s">
        <v>108</v>
      </c>
      <c r="B4" s="1053"/>
      <c r="C4" s="1053" t="s">
        <v>77</v>
      </c>
      <c r="D4" s="1053"/>
      <c r="E4" s="1053"/>
      <c r="F4" s="1090" t="s">
        <v>1</v>
      </c>
      <c r="G4" s="1090"/>
      <c r="H4" s="1090"/>
      <c r="I4" s="1090"/>
      <c r="J4" s="1091"/>
    </row>
    <row r="5" spans="1:12" s="501" customFormat="1" ht="23.5" customHeight="1" x14ac:dyDescent="0.3">
      <c r="A5" s="1083" t="s">
        <v>604</v>
      </c>
      <c r="B5" s="1084"/>
      <c r="C5" s="1085" t="str">
        <f>TRI_Semestre!C30</f>
        <v xml:space="preserve">C3-02 - Résoudre numériquement une équation ou un système d'équations. </v>
      </c>
      <c r="D5" s="1085"/>
      <c r="E5" s="1085"/>
      <c r="F5" s="1084"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4"/>
      <c r="H5" s="1084"/>
      <c r="I5" s="1084"/>
      <c r="J5" s="1086"/>
    </row>
    <row r="6" spans="1:12" ht="35.5" customHeight="1" x14ac:dyDescent="0.3">
      <c r="A6" s="1071" t="s">
        <v>577</v>
      </c>
      <c r="B6" s="1072"/>
      <c r="C6" s="1073" t="str">
        <f>TRI_Semestre!C31</f>
        <v xml:space="preserve">A3-08 - Analyser les principes d'intelligence artificielle. </v>
      </c>
      <c r="D6" s="1074"/>
      <c r="E6" s="1075"/>
      <c r="F6" s="107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2"/>
      <c r="H6" s="1072"/>
      <c r="I6" s="1072"/>
      <c r="J6" s="1076"/>
    </row>
    <row r="7" spans="1:12" ht="68" customHeight="1" x14ac:dyDescent="0.3">
      <c r="A7" s="1071" t="s">
        <v>592</v>
      </c>
      <c r="B7" s="1072"/>
      <c r="C7" s="1073" t="str">
        <f>TRI_Semestre!C32</f>
        <v xml:space="preserve">C1-03 - Choisir une démarche de résolution d’un problème d'ingénierie numérique ou d'intelligence artificielle. </v>
      </c>
      <c r="D7" s="1074"/>
      <c r="E7" s="1075"/>
      <c r="F7" s="1072" t="str">
        <f>VLOOKUP(C7,PCSI_PSI!$P$2:$Q$93,2)</f>
        <v>Décomposition d'un problème complexe en sous problèmes simples.
Choix des algorithmes (réseaux de neurones, k plus proches voisins et régression linéaire multiple).</v>
      </c>
      <c r="G7" s="1072"/>
      <c r="H7" s="1072"/>
      <c r="I7" s="1072"/>
      <c r="J7" s="1076"/>
    </row>
    <row r="8" spans="1:12" ht="69.5" customHeight="1" thickBot="1" x14ac:dyDescent="0.35">
      <c r="A8" s="1077" t="s">
        <v>604</v>
      </c>
      <c r="B8" s="1078"/>
      <c r="C8" s="1079" t="str">
        <f>TRI_Semestre!C33</f>
        <v xml:space="preserve">C3-03 - Résoudre un problème en utilisant une solution d'intelligence artificielle. </v>
      </c>
      <c r="D8" s="1080"/>
      <c r="E8" s="1081"/>
      <c r="F8" s="1078" t="str">
        <f>VLOOKUP(C8,PCSI_PSI!$P$2:$Q$93,2)</f>
        <v>Apprentissage supervisé.
Choix des données d'apprentissage.
Mise en œuvre des algorithmes (réseaux de neurones, k plus proches voisins et régression linéaire multiple).
Phases d'apprentissage et d'inférence.</v>
      </c>
      <c r="G8" s="1078"/>
      <c r="H8" s="1078"/>
      <c r="I8" s="1078"/>
      <c r="J8" s="1082"/>
      <c r="K8" s="532"/>
    </row>
    <row r="9" spans="1:12" ht="12.5" thickBot="1" x14ac:dyDescent="0.35"/>
    <row r="10" spans="1:12" x14ac:dyDescent="0.3">
      <c r="A10" s="1052" t="s">
        <v>95</v>
      </c>
      <c r="B10" s="1053"/>
      <c r="C10" s="1053"/>
      <c r="D10" s="1053"/>
      <c r="E10" s="1053"/>
      <c r="F10" s="1052" t="s">
        <v>106</v>
      </c>
      <c r="G10" s="1053"/>
      <c r="H10" s="1053"/>
      <c r="I10" s="1053"/>
      <c r="J10" s="1054"/>
    </row>
    <row r="11" spans="1:12" ht="12.5" thickBot="1" x14ac:dyDescent="0.35">
      <c r="A11" s="1055"/>
      <c r="B11" s="1056"/>
      <c r="C11" s="1056"/>
      <c r="D11" s="1056"/>
      <c r="E11" s="1056"/>
      <c r="F11" s="1057"/>
      <c r="G11" s="1056"/>
      <c r="H11" s="1056"/>
      <c r="I11" s="1056"/>
      <c r="J11" s="1058"/>
      <c r="L11" s="537"/>
    </row>
    <row r="12" spans="1:12" ht="12.5" thickBot="1" x14ac:dyDescent="0.35">
      <c r="F12" s="490" t="s">
        <v>602</v>
      </c>
      <c r="J12" s="491"/>
    </row>
    <row r="13" spans="1:12" x14ac:dyDescent="0.3">
      <c r="A13" s="1052" t="s">
        <v>111</v>
      </c>
      <c r="B13" s="1053"/>
      <c r="C13" s="1053"/>
      <c r="D13" s="1053"/>
      <c r="E13" s="1053"/>
      <c r="F13" s="1052" t="s">
        <v>72</v>
      </c>
      <c r="G13" s="1053"/>
      <c r="H13" s="1053"/>
      <c r="I13" s="1053"/>
      <c r="J13" s="1054"/>
    </row>
    <row r="14" spans="1:12" ht="12.5" thickBot="1" x14ac:dyDescent="0.35">
      <c r="A14" s="1059"/>
      <c r="B14" s="1060"/>
      <c r="C14" s="1060"/>
      <c r="D14" s="1060"/>
      <c r="E14" s="1060"/>
      <c r="F14" s="1061"/>
      <c r="G14" s="1062"/>
      <c r="H14" s="1062"/>
      <c r="I14" s="1062"/>
      <c r="J14" s="1063"/>
    </row>
    <row r="15" spans="1:12" ht="12.5" thickBot="1" x14ac:dyDescent="0.35"/>
    <row r="16" spans="1:12" ht="12.5" thickBot="1" x14ac:dyDescent="0.35">
      <c r="A16" s="1064" t="s">
        <v>96</v>
      </c>
      <c r="B16" s="1065"/>
      <c r="C16" s="1065"/>
      <c r="D16" s="1065"/>
      <c r="E16" s="1065"/>
      <c r="F16" s="1065"/>
      <c r="G16" s="1065"/>
      <c r="H16" s="1065"/>
      <c r="I16" s="1065"/>
      <c r="J16" s="1066"/>
    </row>
    <row r="17" spans="1:10" ht="12.5" thickBot="1" x14ac:dyDescent="0.35">
      <c r="A17" s="1067"/>
      <c r="B17" s="1068"/>
      <c r="C17" s="1068"/>
      <c r="D17" s="1068"/>
      <c r="E17" s="1068"/>
      <c r="F17" s="1069"/>
      <c r="G17" s="1069"/>
      <c r="H17" s="1069"/>
      <c r="I17" s="1069"/>
      <c r="J17" s="1070"/>
    </row>
    <row r="18" spans="1:10" ht="12.5" thickBot="1" x14ac:dyDescent="0.35">
      <c r="F18" s="491"/>
      <c r="G18" s="491"/>
      <c r="H18" s="491"/>
      <c r="I18" s="491"/>
    </row>
    <row r="19" spans="1:10" ht="24" x14ac:dyDescent="0.3">
      <c r="A19" s="568" t="s">
        <v>105</v>
      </c>
      <c r="B19" s="1049" t="s">
        <v>102</v>
      </c>
      <c r="C19" s="1050"/>
      <c r="D19" s="1051"/>
      <c r="E19" s="1049" t="s">
        <v>103</v>
      </c>
      <c r="F19" s="1050"/>
      <c r="G19" s="1051"/>
      <c r="H19" s="1049" t="s">
        <v>104</v>
      </c>
      <c r="I19" s="1050"/>
      <c r="J19" s="1051"/>
    </row>
    <row r="20" spans="1:10" x14ac:dyDescent="0.3">
      <c r="A20" s="569" t="s">
        <v>97</v>
      </c>
      <c r="B20" s="1036"/>
      <c r="C20" s="1037"/>
      <c r="D20" s="1038"/>
      <c r="E20" s="1036"/>
      <c r="F20" s="1039"/>
      <c r="G20" s="1040"/>
      <c r="H20" s="1041"/>
      <c r="I20" s="1039"/>
      <c r="J20" s="1040"/>
    </row>
    <row r="21" spans="1:10" ht="36" x14ac:dyDescent="0.3">
      <c r="A21" s="569" t="s">
        <v>235</v>
      </c>
      <c r="B21" s="1042"/>
      <c r="C21" s="1043"/>
      <c r="D21" s="1044"/>
      <c r="E21" s="1045"/>
      <c r="F21" s="1046"/>
      <c r="G21" s="1017"/>
      <c r="H21" s="1045"/>
      <c r="I21" s="1047"/>
      <c r="J21" s="1048"/>
    </row>
    <row r="22" spans="1:10" x14ac:dyDescent="0.3">
      <c r="A22" s="569" t="s">
        <v>98</v>
      </c>
      <c r="B22" s="570"/>
      <c r="C22" s="1016"/>
      <c r="D22" s="1017"/>
      <c r="E22" s="571"/>
      <c r="F22" s="535"/>
      <c r="G22" s="572"/>
      <c r="H22" s="573"/>
      <c r="I22" s="574"/>
      <c r="J22" s="572"/>
    </row>
    <row r="23" spans="1:10" ht="12.5" thickBot="1" x14ac:dyDescent="0.35">
      <c r="A23" s="569"/>
      <c r="B23" s="575"/>
      <c r="C23" s="535"/>
      <c r="D23" s="536"/>
      <c r="E23" s="571"/>
      <c r="F23" s="535"/>
      <c r="G23" s="536"/>
      <c r="H23" s="571"/>
      <c r="I23" s="535"/>
      <c r="J23" s="536"/>
    </row>
    <row r="24" spans="1:10" x14ac:dyDescent="0.3">
      <c r="A24" s="576"/>
      <c r="B24" s="1018"/>
      <c r="C24" s="1019"/>
      <c r="D24" s="1020"/>
      <c r="E24" s="1018"/>
      <c r="F24" s="1019"/>
      <c r="G24" s="1020"/>
      <c r="H24" s="1021"/>
      <c r="I24" s="1022"/>
      <c r="J24" s="1023"/>
    </row>
    <row r="25" spans="1:10" x14ac:dyDescent="0.3">
      <c r="A25" s="577"/>
      <c r="B25" s="1024"/>
      <c r="C25" s="1025"/>
      <c r="D25" s="1026"/>
      <c r="E25" s="1024"/>
      <c r="F25" s="1025"/>
      <c r="G25" s="1026"/>
      <c r="H25" s="1024"/>
      <c r="I25" s="1025"/>
      <c r="J25" s="1026"/>
    </row>
    <row r="26" spans="1:10" ht="12.5" thickBot="1" x14ac:dyDescent="0.35">
      <c r="A26" s="578"/>
      <c r="B26" s="1027"/>
      <c r="C26" s="1028"/>
      <c r="D26" s="1029"/>
      <c r="E26" s="1027"/>
      <c r="F26" s="1028"/>
      <c r="G26" s="1029"/>
      <c r="H26" s="579"/>
      <c r="I26" s="580"/>
      <c r="J26" s="581"/>
    </row>
    <row r="27" spans="1:10" ht="25" customHeight="1" x14ac:dyDescent="0.3">
      <c r="A27" s="577" t="s">
        <v>99</v>
      </c>
      <c r="B27" s="1030"/>
      <c r="C27" s="1031"/>
      <c r="D27" s="1032"/>
      <c r="E27" s="1030"/>
      <c r="F27" s="1031"/>
      <c r="G27" s="1032"/>
      <c r="H27" s="1033"/>
      <c r="I27" s="1034"/>
      <c r="J27" s="1035"/>
    </row>
    <row r="28" spans="1:10" ht="25" customHeight="1" thickBot="1" x14ac:dyDescent="0.35">
      <c r="A28" s="578" t="s">
        <v>244</v>
      </c>
      <c r="B28" s="1010"/>
      <c r="C28" s="1011"/>
      <c r="D28" s="1012"/>
      <c r="E28" s="1010"/>
      <c r="F28" s="1011"/>
      <c r="G28" s="1012"/>
      <c r="H28" s="1013"/>
      <c r="I28" s="1014"/>
      <c r="J28" s="1015"/>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90" customWidth="1"/>
    <col min="2" max="2" width="13.453125" style="490" customWidth="1"/>
    <col min="3" max="10" width="14.08984375" style="490" customWidth="1"/>
    <col min="11" max="11" width="23.90625" style="490" customWidth="1"/>
    <col min="12" max="16384" width="10.90625" style="490"/>
  </cols>
  <sheetData>
    <row r="1" spans="1:12" x14ac:dyDescent="0.3">
      <c r="A1" s="1157" t="s">
        <v>100</v>
      </c>
      <c r="B1" s="1158"/>
      <c r="C1" s="1158"/>
      <c r="D1" s="1158"/>
      <c r="E1" s="1159"/>
      <c r="F1" s="1158" t="s">
        <v>101</v>
      </c>
      <c r="G1" s="1158"/>
      <c r="H1" s="1158"/>
      <c r="I1" s="1158"/>
      <c r="J1" s="1159"/>
    </row>
    <row r="2" spans="1:12" ht="34.5" customHeight="1" thickBot="1" x14ac:dyDescent="0.35">
      <c r="A2" s="1178" t="str">
        <f>TRI_Semestre!A35</f>
        <v>Cycle 6 - Conception de la commande des systèmes asservis</v>
      </c>
      <c r="B2" s="1179"/>
      <c r="C2" s="1179"/>
      <c r="D2" s="1179"/>
      <c r="E2" s="1180"/>
      <c r="F2" s="1179" t="s">
        <v>654</v>
      </c>
      <c r="G2" s="1179"/>
      <c r="H2" s="1179"/>
      <c r="I2" s="1179"/>
      <c r="J2" s="1180"/>
    </row>
    <row r="3" spans="1:12" ht="12.5" thickBot="1" x14ac:dyDescent="0.35">
      <c r="F3" s="491"/>
      <c r="G3" s="491"/>
      <c r="H3" s="491"/>
      <c r="I3" s="491"/>
      <c r="J3" s="491"/>
    </row>
    <row r="4" spans="1:12" ht="12.5" thickBot="1" x14ac:dyDescent="0.35">
      <c r="A4" s="1157" t="s">
        <v>108</v>
      </c>
      <c r="B4" s="1158"/>
      <c r="C4" s="1158" t="s">
        <v>77</v>
      </c>
      <c r="D4" s="1158"/>
      <c r="E4" s="1158"/>
      <c r="F4" s="1181" t="s">
        <v>1</v>
      </c>
      <c r="G4" s="1181"/>
      <c r="H4" s="1181"/>
      <c r="I4" s="1181"/>
      <c r="J4" s="1182"/>
    </row>
    <row r="5" spans="1:12" s="501" customFormat="1" ht="23.5" customHeight="1" x14ac:dyDescent="0.3">
      <c r="A5" s="1174" t="s">
        <v>578</v>
      </c>
      <c r="B5" s="1175"/>
      <c r="C5" s="1176" t="str">
        <f>TRI_Semestre!C37</f>
        <v xml:space="preserve">B2-09 - Modéliser un correcteur numérique. </v>
      </c>
      <c r="D5" s="1176"/>
      <c r="E5" s="1176"/>
      <c r="F5" s="1175"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75"/>
      <c r="H5" s="1175"/>
      <c r="I5" s="1175"/>
      <c r="J5" s="1177"/>
    </row>
    <row r="6" spans="1:12" ht="35.5" customHeight="1" x14ac:dyDescent="0.3">
      <c r="A6" s="1092" t="s">
        <v>622</v>
      </c>
      <c r="B6" s="1093"/>
      <c r="C6" s="1094" t="str">
        <f>TRI_Semestre!C38</f>
        <v>B3-03 - Modifier les paramètres et enrichir le modèle pour minimiser l’écart entre les résultats analytiques et/ou numériques et les résultats expérimentaux.</v>
      </c>
      <c r="D6" s="1095"/>
      <c r="E6" s="1096"/>
      <c r="F6" s="1097" t="str">
        <f>VLOOKUP(C6,PCSI_PSI!$P$2:$Q$93,2)</f>
        <v>Point de fonctionnement.
Non-linéarités (courbure, hystérésis, saturation, seuil) et retard pur.</v>
      </c>
      <c r="G6" s="1098"/>
      <c r="H6" s="1098"/>
      <c r="I6" s="1098"/>
      <c r="J6" s="1099"/>
    </row>
    <row r="7" spans="1:12" ht="35.5" customHeight="1" x14ac:dyDescent="0.3">
      <c r="A7" s="1092" t="s">
        <v>622</v>
      </c>
      <c r="B7" s="1093"/>
      <c r="C7" s="1094" t="str">
        <f>TRI_Semestre!C39</f>
        <v>B3-02 - Préciser les limites de validité d'un modèle.</v>
      </c>
      <c r="D7" s="1095"/>
      <c r="E7" s="1096"/>
      <c r="F7" s="1100"/>
      <c r="G7" s="1101"/>
      <c r="H7" s="1101"/>
      <c r="I7" s="1101"/>
      <c r="J7" s="1102"/>
    </row>
    <row r="8" spans="1:12" ht="31.5" customHeight="1" x14ac:dyDescent="0.3">
      <c r="A8" s="1092" t="s">
        <v>593</v>
      </c>
      <c r="B8" s="1093"/>
      <c r="C8" s="1164" t="str">
        <f>TRI_Semestre!C40</f>
        <v>C2-04 - Mettre en œuvre une démarche de réglage d’un correcteur.</v>
      </c>
      <c r="D8" s="1165"/>
      <c r="E8" s="1166"/>
      <c r="F8" s="1093" t="str">
        <f>VLOOKUP(C8,PCSI_PSI!$P$2:$Q$93,2)</f>
        <v>Correcteurs proportionnel, proportionnel intégral et à avance de phase.</v>
      </c>
      <c r="G8" s="1093"/>
      <c r="H8" s="1093"/>
      <c r="I8" s="1093"/>
      <c r="J8" s="1167"/>
    </row>
    <row r="9" spans="1:12" ht="43" customHeight="1" thickBot="1" x14ac:dyDescent="0.35">
      <c r="A9" s="1168" t="s">
        <v>592</v>
      </c>
      <c r="B9" s="1169"/>
      <c r="C9" s="1170" t="str">
        <f>TRI_Semestre!C41</f>
        <v>C1-02 - Proposer une démarche de réglage d'un correcteur.</v>
      </c>
      <c r="D9" s="1171"/>
      <c r="E9" s="1172"/>
      <c r="F9" s="1169" t="str">
        <f>VLOOKUP(C9,PCSI_PSI!$P$2:$Q$93,2)</f>
        <v>Compensation de pôles, réglage de marges, amortissement, rapidité et bande passante.
Application aux correcteurs de type proportionnel, proportionnel intégral et à avance de phase.</v>
      </c>
      <c r="G9" s="1169"/>
      <c r="H9" s="1169"/>
      <c r="I9" s="1169"/>
      <c r="J9" s="1173"/>
      <c r="K9" s="532"/>
    </row>
    <row r="10" spans="1:12" ht="12.5" thickBot="1" x14ac:dyDescent="0.35"/>
    <row r="11" spans="1:12" x14ac:dyDescent="0.3">
      <c r="A11" s="1157" t="s">
        <v>95</v>
      </c>
      <c r="B11" s="1158"/>
      <c r="C11" s="1158"/>
      <c r="D11" s="1158"/>
      <c r="E11" s="1158"/>
      <c r="F11" s="1157" t="s">
        <v>106</v>
      </c>
      <c r="G11" s="1158"/>
      <c r="H11" s="1158"/>
      <c r="I11" s="1158"/>
      <c r="J11" s="1159"/>
    </row>
    <row r="12" spans="1:12" ht="12.5" thickBot="1" x14ac:dyDescent="0.35">
      <c r="A12" s="1160"/>
      <c r="B12" s="1161"/>
      <c r="C12" s="1161"/>
      <c r="D12" s="1161"/>
      <c r="E12" s="1161"/>
      <c r="F12" s="1162"/>
      <c r="G12" s="1161"/>
      <c r="H12" s="1161"/>
      <c r="I12" s="1161"/>
      <c r="J12" s="1163"/>
      <c r="L12" s="537"/>
    </row>
    <row r="13" spans="1:12" ht="12.5" thickBot="1" x14ac:dyDescent="0.35">
      <c r="F13" s="490" t="s">
        <v>602</v>
      </c>
      <c r="J13" s="491"/>
    </row>
    <row r="14" spans="1:12" x14ac:dyDescent="0.3">
      <c r="A14" s="1157" t="s">
        <v>111</v>
      </c>
      <c r="B14" s="1158"/>
      <c r="C14" s="1158"/>
      <c r="D14" s="1158"/>
      <c r="E14" s="1158"/>
      <c r="F14" s="1157" t="s">
        <v>72</v>
      </c>
      <c r="G14" s="1158"/>
      <c r="H14" s="1158"/>
      <c r="I14" s="1158"/>
      <c r="J14" s="1159"/>
    </row>
    <row r="15" spans="1:12" ht="12.5" thickBot="1" x14ac:dyDescent="0.35">
      <c r="A15" s="1142"/>
      <c r="B15" s="1143"/>
      <c r="C15" s="1143"/>
      <c r="D15" s="1143"/>
      <c r="E15" s="1143"/>
      <c r="F15" s="1144"/>
      <c r="G15" s="1145"/>
      <c r="H15" s="1145"/>
      <c r="I15" s="1145"/>
      <c r="J15" s="1146"/>
    </row>
    <row r="16" spans="1:12" ht="12.5" thickBot="1" x14ac:dyDescent="0.35"/>
    <row r="17" spans="1:10" ht="12.5" thickBot="1" x14ac:dyDescent="0.35">
      <c r="A17" s="1147" t="s">
        <v>96</v>
      </c>
      <c r="B17" s="1148"/>
      <c r="C17" s="1148"/>
      <c r="D17" s="1148"/>
      <c r="E17" s="1148"/>
      <c r="F17" s="1148"/>
      <c r="G17" s="1148"/>
      <c r="H17" s="1148"/>
      <c r="I17" s="1148"/>
      <c r="J17" s="1149"/>
    </row>
    <row r="18" spans="1:10" ht="12.5" thickBot="1" x14ac:dyDescent="0.35">
      <c r="A18" s="1150"/>
      <c r="B18" s="1151"/>
      <c r="C18" s="1151"/>
      <c r="D18" s="1151"/>
      <c r="E18" s="1151"/>
      <c r="F18" s="1152"/>
      <c r="G18" s="1152"/>
      <c r="H18" s="1152"/>
      <c r="I18" s="1152"/>
      <c r="J18" s="1153"/>
    </row>
    <row r="19" spans="1:10" ht="12.5" thickBot="1" x14ac:dyDescent="0.35">
      <c r="F19" s="491"/>
      <c r="G19" s="491"/>
      <c r="H19" s="491"/>
      <c r="I19" s="491"/>
    </row>
    <row r="20" spans="1:10" ht="24" x14ac:dyDescent="0.3">
      <c r="A20" s="582" t="s">
        <v>105</v>
      </c>
      <c r="B20" s="1154" t="s">
        <v>102</v>
      </c>
      <c r="C20" s="1155"/>
      <c r="D20" s="1156"/>
      <c r="E20" s="1154" t="s">
        <v>103</v>
      </c>
      <c r="F20" s="1155"/>
      <c r="G20" s="1156"/>
      <c r="H20" s="1154" t="s">
        <v>104</v>
      </c>
      <c r="I20" s="1155"/>
      <c r="J20" s="1156"/>
    </row>
    <row r="21" spans="1:10" x14ac:dyDescent="0.3">
      <c r="A21" s="583" t="s">
        <v>97</v>
      </c>
      <c r="B21" s="1117"/>
      <c r="C21" s="1118"/>
      <c r="D21" s="1119"/>
      <c r="E21" s="1117"/>
      <c r="F21" s="1120"/>
      <c r="G21" s="1121"/>
      <c r="H21" s="1122"/>
      <c r="I21" s="1120"/>
      <c r="J21" s="1121"/>
    </row>
    <row r="22" spans="1:10" ht="36" x14ac:dyDescent="0.3">
      <c r="A22" s="583" t="s">
        <v>235</v>
      </c>
      <c r="B22" s="1123"/>
      <c r="C22" s="1124"/>
      <c r="D22" s="1125"/>
      <c r="E22" s="1138"/>
      <c r="F22" s="1139"/>
      <c r="G22" s="1107"/>
      <c r="H22" s="1138"/>
      <c r="I22" s="1140"/>
      <c r="J22" s="1141"/>
    </row>
    <row r="23" spans="1:10" x14ac:dyDescent="0.3">
      <c r="A23" s="583" t="s">
        <v>98</v>
      </c>
      <c r="B23" s="584"/>
      <c r="C23" s="1106"/>
      <c r="D23" s="1107"/>
      <c r="E23" s="585"/>
      <c r="F23" s="533"/>
      <c r="G23" s="586"/>
      <c r="H23" s="587"/>
      <c r="I23" s="588"/>
      <c r="J23" s="586"/>
    </row>
    <row r="24" spans="1:10" ht="12.5" thickBot="1" x14ac:dyDescent="0.35">
      <c r="A24" s="583"/>
      <c r="B24" s="589"/>
      <c r="C24" s="533"/>
      <c r="D24" s="534"/>
      <c r="E24" s="585"/>
      <c r="F24" s="533"/>
      <c r="G24" s="534"/>
      <c r="H24" s="585"/>
      <c r="I24" s="533"/>
      <c r="J24" s="534"/>
    </row>
    <row r="25" spans="1:10" x14ac:dyDescent="0.3">
      <c r="A25" s="590"/>
      <c r="B25" s="1108"/>
      <c r="C25" s="1109"/>
      <c r="D25" s="1110"/>
      <c r="E25" s="1108"/>
      <c r="F25" s="1109"/>
      <c r="G25" s="1110"/>
      <c r="H25" s="1111"/>
      <c r="I25" s="1112"/>
      <c r="J25" s="1113"/>
    </row>
    <row r="26" spans="1:10" x14ac:dyDescent="0.3">
      <c r="A26" s="591"/>
      <c r="B26" s="1114"/>
      <c r="C26" s="1115"/>
      <c r="D26" s="1116"/>
      <c r="E26" s="1114"/>
      <c r="F26" s="1115"/>
      <c r="G26" s="1116"/>
      <c r="H26" s="1114"/>
      <c r="I26" s="1115"/>
      <c r="J26" s="1116"/>
    </row>
    <row r="27" spans="1:10" ht="12.5" thickBot="1" x14ac:dyDescent="0.35">
      <c r="A27" s="592"/>
      <c r="B27" s="1103"/>
      <c r="C27" s="1104"/>
      <c r="D27" s="1105"/>
      <c r="E27" s="1103"/>
      <c r="F27" s="1104"/>
      <c r="G27" s="1105"/>
      <c r="H27" s="593"/>
      <c r="I27" s="594"/>
      <c r="J27" s="595"/>
    </row>
    <row r="28" spans="1:10" ht="25" customHeight="1" x14ac:dyDescent="0.3">
      <c r="A28" s="591" t="s">
        <v>99</v>
      </c>
      <c r="B28" s="1126"/>
      <c r="C28" s="1127"/>
      <c r="D28" s="1128"/>
      <c r="E28" s="1126"/>
      <c r="F28" s="1127"/>
      <c r="G28" s="1128"/>
      <c r="H28" s="1129"/>
      <c r="I28" s="1130"/>
      <c r="J28" s="1131"/>
    </row>
    <row r="29" spans="1:10" ht="25" customHeight="1" thickBot="1" x14ac:dyDescent="0.35">
      <c r="A29" s="592" t="s">
        <v>244</v>
      </c>
      <c r="B29" s="1132"/>
      <c r="C29" s="1133"/>
      <c r="D29" s="1134"/>
      <c r="E29" s="1132"/>
      <c r="F29" s="1133"/>
      <c r="G29" s="1134"/>
      <c r="H29" s="1135"/>
      <c r="I29" s="1136"/>
      <c r="J29" s="1137"/>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90" customWidth="1"/>
    <col min="2" max="2" width="13.453125" style="490" customWidth="1"/>
    <col min="3" max="10" width="14.08984375" style="490" customWidth="1"/>
    <col min="11" max="11" width="23.90625" style="490" customWidth="1"/>
    <col min="12" max="16384" width="10.90625" style="490"/>
  </cols>
  <sheetData>
    <row r="1" spans="1:12" x14ac:dyDescent="0.3">
      <c r="A1" s="1157" t="s">
        <v>100</v>
      </c>
      <c r="B1" s="1158"/>
      <c r="C1" s="1158"/>
      <c r="D1" s="1158"/>
      <c r="E1" s="1159"/>
      <c r="F1" s="1158" t="s">
        <v>101</v>
      </c>
      <c r="G1" s="1158"/>
      <c r="H1" s="1158"/>
      <c r="I1" s="1158"/>
      <c r="J1" s="1159"/>
    </row>
    <row r="2" spans="1:12" ht="12.5" thickBot="1" x14ac:dyDescent="0.35">
      <c r="A2" s="1178" t="str">
        <f>TRI_Semestre!A43</f>
        <v>Cycle 7 - Conception de la commande des systèmes séquentiels</v>
      </c>
      <c r="B2" s="1179"/>
      <c r="C2" s="1179"/>
      <c r="D2" s="1179"/>
      <c r="E2" s="1180"/>
      <c r="F2" s="1179" t="s">
        <v>654</v>
      </c>
      <c r="G2" s="1179"/>
      <c r="H2" s="1179"/>
      <c r="I2" s="1179"/>
      <c r="J2" s="1180"/>
    </row>
    <row r="3" spans="1:12" ht="12.5" thickBot="1" x14ac:dyDescent="0.35">
      <c r="F3" s="491"/>
      <c r="G3" s="491"/>
      <c r="H3" s="491"/>
      <c r="I3" s="491"/>
      <c r="J3" s="491"/>
    </row>
    <row r="4" spans="1:12" ht="12.5" thickBot="1" x14ac:dyDescent="0.35">
      <c r="A4" s="1157" t="s">
        <v>108</v>
      </c>
      <c r="B4" s="1158"/>
      <c r="C4" s="1158" t="s">
        <v>77</v>
      </c>
      <c r="D4" s="1158"/>
      <c r="E4" s="1158"/>
      <c r="F4" s="1181" t="s">
        <v>1</v>
      </c>
      <c r="G4" s="1181"/>
      <c r="H4" s="1181"/>
      <c r="I4" s="1181"/>
      <c r="J4" s="1182"/>
    </row>
    <row r="5" spans="1:12" s="501" customFormat="1" ht="57" customHeight="1" x14ac:dyDescent="0.3">
      <c r="A5" s="1174" t="s">
        <v>655</v>
      </c>
      <c r="B5" s="1175"/>
      <c r="C5" s="1176" t="str">
        <f>TRI_Semestre!C44</f>
        <v xml:space="preserve">F2-01 - Modifier la commande pour faire évoluer le comportement du système. </v>
      </c>
      <c r="D5" s="1176"/>
      <c r="E5" s="1176"/>
      <c r="F5" s="1175" t="str">
        <f>VLOOKUP(C5,PCSI_PSI!$P$2:$Q$93,2)</f>
        <v>Modification d'un programme :
 – système séquentiel ;
 – structures algorithmiques.
Choix et paramètres d'un correcteur.</v>
      </c>
      <c r="G5" s="1175"/>
      <c r="H5" s="1175"/>
      <c r="I5" s="1175"/>
      <c r="J5" s="1177"/>
    </row>
    <row r="6" spans="1:12" ht="9.5" customHeight="1" thickBot="1" x14ac:dyDescent="0.35">
      <c r="A6" s="1168"/>
      <c r="B6" s="1169"/>
      <c r="C6" s="1170"/>
      <c r="D6" s="1171"/>
      <c r="E6" s="1172"/>
      <c r="F6" s="1169"/>
      <c r="G6" s="1169"/>
      <c r="H6" s="1169"/>
      <c r="I6" s="1169"/>
      <c r="J6" s="1173"/>
      <c r="K6" s="532"/>
    </row>
    <row r="7" spans="1:12" ht="12.5" thickBot="1" x14ac:dyDescent="0.35"/>
    <row r="8" spans="1:12" x14ac:dyDescent="0.3">
      <c r="A8" s="1157" t="s">
        <v>95</v>
      </c>
      <c r="B8" s="1158"/>
      <c r="C8" s="1158"/>
      <c r="D8" s="1158"/>
      <c r="E8" s="1158"/>
      <c r="F8" s="1157" t="s">
        <v>106</v>
      </c>
      <c r="G8" s="1158"/>
      <c r="H8" s="1158"/>
      <c r="I8" s="1158"/>
      <c r="J8" s="1159"/>
    </row>
    <row r="9" spans="1:12" ht="12.5" thickBot="1" x14ac:dyDescent="0.35">
      <c r="A9" s="1160"/>
      <c r="B9" s="1161"/>
      <c r="C9" s="1161"/>
      <c r="D9" s="1161"/>
      <c r="E9" s="1161"/>
      <c r="F9" s="1162"/>
      <c r="G9" s="1161"/>
      <c r="H9" s="1161"/>
      <c r="I9" s="1161"/>
      <c r="J9" s="1163"/>
      <c r="L9" s="537"/>
    </row>
    <row r="10" spans="1:12" ht="12.5" thickBot="1" x14ac:dyDescent="0.35">
      <c r="F10" s="490" t="s">
        <v>602</v>
      </c>
      <c r="J10" s="491"/>
    </row>
    <row r="11" spans="1:12" x14ac:dyDescent="0.3">
      <c r="A11" s="1157" t="s">
        <v>111</v>
      </c>
      <c r="B11" s="1158"/>
      <c r="C11" s="1158"/>
      <c r="D11" s="1158"/>
      <c r="E11" s="1158"/>
      <c r="F11" s="1157" t="s">
        <v>72</v>
      </c>
      <c r="G11" s="1158"/>
      <c r="H11" s="1158"/>
      <c r="I11" s="1158"/>
      <c r="J11" s="1159"/>
    </row>
    <row r="12" spans="1:12" ht="12.5" thickBot="1" x14ac:dyDescent="0.35">
      <c r="A12" s="1142"/>
      <c r="B12" s="1143"/>
      <c r="C12" s="1143"/>
      <c r="D12" s="1143"/>
      <c r="E12" s="1143"/>
      <c r="F12" s="1144"/>
      <c r="G12" s="1145"/>
      <c r="H12" s="1145"/>
      <c r="I12" s="1145"/>
      <c r="J12" s="1146"/>
    </row>
    <row r="13" spans="1:12" ht="12.5" thickBot="1" x14ac:dyDescent="0.35"/>
    <row r="14" spans="1:12" ht="12.5" thickBot="1" x14ac:dyDescent="0.35">
      <c r="A14" s="1147" t="s">
        <v>96</v>
      </c>
      <c r="B14" s="1148"/>
      <c r="C14" s="1148"/>
      <c r="D14" s="1148"/>
      <c r="E14" s="1148"/>
      <c r="F14" s="1148"/>
      <c r="G14" s="1148"/>
      <c r="H14" s="1148"/>
      <c r="I14" s="1148"/>
      <c r="J14" s="1149"/>
    </row>
    <row r="15" spans="1:12" ht="12.5" thickBot="1" x14ac:dyDescent="0.35">
      <c r="A15" s="1150"/>
      <c r="B15" s="1151"/>
      <c r="C15" s="1151"/>
      <c r="D15" s="1151"/>
      <c r="E15" s="1151"/>
      <c r="F15" s="1152"/>
      <c r="G15" s="1152"/>
      <c r="H15" s="1152"/>
      <c r="I15" s="1152"/>
      <c r="J15" s="1153"/>
    </row>
    <row r="16" spans="1:12" ht="12.5" thickBot="1" x14ac:dyDescent="0.35">
      <c r="F16" s="491"/>
      <c r="G16" s="491"/>
      <c r="H16" s="491"/>
      <c r="I16" s="491"/>
    </row>
    <row r="17" spans="1:10" ht="24" x14ac:dyDescent="0.3">
      <c r="A17" s="582" t="s">
        <v>105</v>
      </c>
      <c r="B17" s="1154" t="s">
        <v>102</v>
      </c>
      <c r="C17" s="1155"/>
      <c r="D17" s="1156"/>
      <c r="E17" s="1154" t="s">
        <v>103</v>
      </c>
      <c r="F17" s="1155"/>
      <c r="G17" s="1156"/>
      <c r="H17" s="1154" t="s">
        <v>104</v>
      </c>
      <c r="I17" s="1155"/>
      <c r="J17" s="1156"/>
    </row>
    <row r="18" spans="1:10" x14ac:dyDescent="0.3">
      <c r="A18" s="583" t="s">
        <v>97</v>
      </c>
      <c r="B18" s="1117"/>
      <c r="C18" s="1118"/>
      <c r="D18" s="1119"/>
      <c r="E18" s="1117"/>
      <c r="F18" s="1120"/>
      <c r="G18" s="1121"/>
      <c r="H18" s="1122"/>
      <c r="I18" s="1120"/>
      <c r="J18" s="1121"/>
    </row>
    <row r="19" spans="1:10" ht="36" x14ac:dyDescent="0.3">
      <c r="A19" s="583" t="s">
        <v>235</v>
      </c>
      <c r="B19" s="1123"/>
      <c r="C19" s="1124"/>
      <c r="D19" s="1125"/>
      <c r="E19" s="1138"/>
      <c r="F19" s="1139"/>
      <c r="G19" s="1107"/>
      <c r="H19" s="1138"/>
      <c r="I19" s="1140"/>
      <c r="J19" s="1141"/>
    </row>
    <row r="20" spans="1:10" x14ac:dyDescent="0.3">
      <c r="A20" s="583" t="s">
        <v>98</v>
      </c>
      <c r="B20" s="584"/>
      <c r="C20" s="1106"/>
      <c r="D20" s="1107"/>
      <c r="E20" s="585"/>
      <c r="F20" s="613"/>
      <c r="G20" s="586"/>
      <c r="H20" s="587"/>
      <c r="I20" s="588"/>
      <c r="J20" s="586"/>
    </row>
    <row r="21" spans="1:10" ht="12.5" thickBot="1" x14ac:dyDescent="0.35">
      <c r="A21" s="583"/>
      <c r="B21" s="589"/>
      <c r="C21" s="613"/>
      <c r="D21" s="614"/>
      <c r="E21" s="585"/>
      <c r="F21" s="613"/>
      <c r="G21" s="614"/>
      <c r="H21" s="585"/>
      <c r="I21" s="613"/>
      <c r="J21" s="614"/>
    </row>
    <row r="22" spans="1:10" x14ac:dyDescent="0.3">
      <c r="A22" s="590"/>
      <c r="B22" s="1108"/>
      <c r="C22" s="1109"/>
      <c r="D22" s="1110"/>
      <c r="E22" s="1108"/>
      <c r="F22" s="1109"/>
      <c r="G22" s="1110"/>
      <c r="H22" s="1111"/>
      <c r="I22" s="1112"/>
      <c r="J22" s="1113"/>
    </row>
    <row r="23" spans="1:10" x14ac:dyDescent="0.3">
      <c r="A23" s="591"/>
      <c r="B23" s="1114"/>
      <c r="C23" s="1115"/>
      <c r="D23" s="1116"/>
      <c r="E23" s="1114"/>
      <c r="F23" s="1115"/>
      <c r="G23" s="1116"/>
      <c r="H23" s="1114"/>
      <c r="I23" s="1115"/>
      <c r="J23" s="1116"/>
    </row>
    <row r="24" spans="1:10" ht="12.5" thickBot="1" x14ac:dyDescent="0.35">
      <c r="A24" s="592"/>
      <c r="B24" s="1103"/>
      <c r="C24" s="1104"/>
      <c r="D24" s="1105"/>
      <c r="E24" s="1103"/>
      <c r="F24" s="1104"/>
      <c r="G24" s="1105"/>
      <c r="H24" s="593"/>
      <c r="I24" s="594"/>
      <c r="J24" s="595"/>
    </row>
    <row r="25" spans="1:10" ht="25" customHeight="1" x14ac:dyDescent="0.3">
      <c r="A25" s="591" t="s">
        <v>99</v>
      </c>
      <c r="B25" s="1126"/>
      <c r="C25" s="1127"/>
      <c r="D25" s="1128"/>
      <c r="E25" s="1126"/>
      <c r="F25" s="1127"/>
      <c r="G25" s="1128"/>
      <c r="H25" s="1129"/>
      <c r="I25" s="1130"/>
      <c r="J25" s="1131"/>
    </row>
    <row r="26" spans="1:10" ht="25" customHeight="1" thickBot="1" x14ac:dyDescent="0.35">
      <c r="A26" s="592" t="s">
        <v>244</v>
      </c>
      <c r="B26" s="1132"/>
      <c r="C26" s="1133"/>
      <c r="D26" s="1134"/>
      <c r="E26" s="1132"/>
      <c r="F26" s="1133"/>
      <c r="G26" s="1134"/>
      <c r="H26" s="1135"/>
      <c r="I26" s="1136"/>
      <c r="J26" s="1137"/>
    </row>
  </sheetData>
  <mergeCells count="48">
    <mergeCell ref="B24:D24"/>
    <mergeCell ref="E24:G24"/>
    <mergeCell ref="B25:D25"/>
    <mergeCell ref="E25:G25"/>
    <mergeCell ref="H25:J25"/>
    <mergeCell ref="B26:D26"/>
    <mergeCell ref="E26:G26"/>
    <mergeCell ref="H26:J26"/>
    <mergeCell ref="C20:D20"/>
    <mergeCell ref="B22:D22"/>
    <mergeCell ref="E22:G22"/>
    <mergeCell ref="H22:J22"/>
    <mergeCell ref="B23:D23"/>
    <mergeCell ref="E23:G23"/>
    <mergeCell ref="H23:J23"/>
    <mergeCell ref="B18:D18"/>
    <mergeCell ref="E18:G18"/>
    <mergeCell ref="H18:J18"/>
    <mergeCell ref="B19:D19"/>
    <mergeCell ref="E19:G19"/>
    <mergeCell ref="H19:J19"/>
    <mergeCell ref="A12:E12"/>
    <mergeCell ref="F12:J12"/>
    <mergeCell ref="A14:J14"/>
    <mergeCell ref="A15:E15"/>
    <mergeCell ref="F15:J15"/>
    <mergeCell ref="B17:D17"/>
    <mergeCell ref="E17:G17"/>
    <mergeCell ref="H17:J17"/>
    <mergeCell ref="A8:E8"/>
    <mergeCell ref="F8:J8"/>
    <mergeCell ref="A9:E9"/>
    <mergeCell ref="F9:J9"/>
    <mergeCell ref="A11:E11"/>
    <mergeCell ref="F11:J11"/>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99" t="s">
        <v>558</v>
      </c>
      <c r="B1" s="1199"/>
      <c r="C1" s="1199"/>
      <c r="D1" s="1199"/>
      <c r="E1" s="1199"/>
      <c r="G1" s="289" t="s">
        <v>570</v>
      </c>
      <c r="H1" s="289" t="s">
        <v>571</v>
      </c>
      <c r="J1" s="178" t="s">
        <v>572</v>
      </c>
      <c r="K1" s="178" t="s">
        <v>573</v>
      </c>
      <c r="M1" s="178" t="s">
        <v>574</v>
      </c>
      <c r="N1" s="178" t="s">
        <v>575</v>
      </c>
      <c r="O1" s="178" t="s">
        <v>1</v>
      </c>
      <c r="P1" s="178" t="s">
        <v>576</v>
      </c>
    </row>
    <row r="2" spans="1:16" s="473" customFormat="1" ht="66" customHeight="1" x14ac:dyDescent="0.35">
      <c r="A2" s="1202"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2"/>
      <c r="C2" s="1202"/>
      <c r="D2" s="1202"/>
      <c r="E2" s="1202"/>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1200" t="s">
        <v>357</v>
      </c>
      <c r="E4" s="380" t="s">
        <v>7</v>
      </c>
      <c r="J4" s="1187"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87"/>
      <c r="L4" s="1187"/>
      <c r="M4" s="173"/>
      <c r="N4" s="174"/>
      <c r="O4" s="174"/>
      <c r="P4" s="174"/>
    </row>
    <row r="5" spans="1:16" ht="26" customHeight="1" x14ac:dyDescent="0.35">
      <c r="A5" s="378" t="s">
        <v>358</v>
      </c>
      <c r="B5" s="381" t="s">
        <v>359</v>
      </c>
      <c r="C5" s="379" t="str">
        <f t="shared" si="0"/>
        <v>B2-03 - Associer un modèle aux composants des chaines fonctionnelles.</v>
      </c>
      <c r="D5" s="1201"/>
      <c r="E5" s="380" t="s">
        <v>7</v>
      </c>
      <c r="F5" s="377"/>
      <c r="G5" s="288"/>
      <c r="H5" s="288"/>
      <c r="J5" s="1198" t="s">
        <v>564</v>
      </c>
      <c r="K5" s="1198"/>
      <c r="L5" s="1198"/>
      <c r="M5" s="1195" t="s">
        <v>559</v>
      </c>
      <c r="N5" s="1195"/>
      <c r="O5" s="1195"/>
      <c r="P5" s="1195"/>
    </row>
    <row r="6" spans="1:16" ht="62.5" customHeight="1" x14ac:dyDescent="0.35">
      <c r="A6" s="378" t="s">
        <v>372</v>
      </c>
      <c r="B6" s="381" t="s">
        <v>373</v>
      </c>
      <c r="C6" s="379" t="str">
        <f t="shared" si="0"/>
        <v>B2-08 - Simplifier un modèle.</v>
      </c>
      <c r="D6" s="381" t="s">
        <v>374</v>
      </c>
      <c r="E6" s="380" t="s">
        <v>7</v>
      </c>
      <c r="F6" s="377"/>
      <c r="J6" s="1184" t="s">
        <v>562</v>
      </c>
      <c r="K6" s="1184"/>
      <c r="L6" s="1184"/>
      <c r="M6" s="1196" t="str">
        <f>K3&amp;CHAR(10)&amp;N8</f>
        <v>Déterminer les caractéristiques d'un solide ou d'un ensemble de solides indéformables.
Modifier un modèle pour le rendre isostatique.</v>
      </c>
      <c r="N6" s="1196"/>
      <c r="O6" s="1196"/>
      <c r="P6" s="1196"/>
    </row>
    <row r="7" spans="1:16" ht="52.5" x14ac:dyDescent="0.35">
      <c r="A7" s="524" t="s">
        <v>458</v>
      </c>
      <c r="B7" s="525" t="str">
        <f>VLOOKUP(A7,PCSI_PSI!N1:R93,2)</f>
        <v xml:space="preserve">Résoudre numériquement une équation ou un système d'équations. </v>
      </c>
      <c r="C7" s="379" t="str">
        <f t="shared" si="0"/>
        <v xml:space="preserve">C3-02 - Résoudre numériquement une équation ou un système d'équations. </v>
      </c>
      <c r="D7" s="525"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6" t="str">
        <f>VLOOKUP(A7,PCSI_PSI!N1:R93,5)</f>
        <v>S3</v>
      </c>
      <c r="F7" s="377"/>
      <c r="J7" s="521"/>
      <c r="K7" s="521"/>
      <c r="L7" s="521"/>
      <c r="M7" s="522"/>
      <c r="N7" s="522"/>
      <c r="O7" s="522"/>
      <c r="P7" s="522"/>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1195" t="s">
        <v>627</v>
      </c>
      <c r="B9" s="1195"/>
      <c r="C9" s="1195"/>
      <c r="D9" s="1195"/>
      <c r="E9" s="1195"/>
      <c r="J9" s="299" t="s">
        <v>145</v>
      </c>
      <c r="K9" s="300" t="s">
        <v>278</v>
      </c>
      <c r="M9" s="173"/>
      <c r="N9" s="174"/>
      <c r="O9" s="174"/>
      <c r="P9" s="174"/>
    </row>
    <row r="10" spans="1:16" ht="55.5" customHeight="1" x14ac:dyDescent="0.35">
      <c r="A10" s="1196"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96"/>
      <c r="C10" s="1196"/>
      <c r="D10" s="1196"/>
      <c r="E10" s="1196"/>
      <c r="J10" s="289"/>
      <c r="K10" s="289"/>
      <c r="M10" s="1197" t="s">
        <v>560</v>
      </c>
      <c r="N10" s="1197"/>
      <c r="O10" s="1197"/>
      <c r="P10" s="1197"/>
    </row>
    <row r="11" spans="1:16" ht="115" customHeight="1"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1188" t="s">
        <v>566</v>
      </c>
      <c r="P12" s="388" t="s">
        <v>7</v>
      </c>
    </row>
    <row r="13" spans="1:16" ht="42" x14ac:dyDescent="0.35">
      <c r="A13" s="382" t="s">
        <v>425</v>
      </c>
      <c r="B13" s="383" t="s">
        <v>426</v>
      </c>
      <c r="C13" s="383" t="s">
        <v>590</v>
      </c>
      <c r="D13" s="383" t="s">
        <v>567</v>
      </c>
      <c r="E13" s="384"/>
      <c r="J13" s="289"/>
      <c r="K13" s="289"/>
      <c r="M13" s="386"/>
      <c r="N13" s="387"/>
      <c r="O13" s="1189"/>
      <c r="P13" s="388"/>
    </row>
    <row r="14" spans="1:16" ht="31.5" x14ac:dyDescent="0.35">
      <c r="A14" s="382" t="s">
        <v>448</v>
      </c>
      <c r="B14" s="383" t="s">
        <v>449</v>
      </c>
      <c r="C14" s="383" t="s">
        <v>591</v>
      </c>
      <c r="D14" s="383" t="s">
        <v>566</v>
      </c>
      <c r="E14" s="384"/>
      <c r="J14" s="289"/>
      <c r="K14" s="289"/>
      <c r="M14" s="386"/>
      <c r="N14" s="387"/>
      <c r="O14" s="1189"/>
      <c r="P14" s="388"/>
    </row>
    <row r="15" spans="1:16" ht="14.5" customHeight="1" x14ac:dyDescent="0.35">
      <c r="J15" s="289"/>
      <c r="K15" s="289"/>
      <c r="M15" s="386" t="s">
        <v>451</v>
      </c>
      <c r="N15" s="387" t="s">
        <v>452</v>
      </c>
      <c r="O15" s="1190"/>
      <c r="P15" s="388" t="s">
        <v>7</v>
      </c>
    </row>
    <row r="16" spans="1:16" ht="14.5" customHeight="1" x14ac:dyDescent="0.35">
      <c r="A16" s="1197" t="s">
        <v>560</v>
      </c>
      <c r="B16" s="1197"/>
      <c r="C16" s="1197"/>
      <c r="D16" s="1197"/>
      <c r="E16" s="1197"/>
      <c r="J16" s="289"/>
      <c r="K16" s="289"/>
      <c r="M16" s="173"/>
      <c r="N16" s="174"/>
      <c r="O16" s="174"/>
      <c r="P16" s="174"/>
    </row>
    <row r="17" spans="1:16" ht="40.5" customHeight="1" x14ac:dyDescent="0.35">
      <c r="A17" s="1187"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87"/>
      <c r="C17" s="1187"/>
      <c r="D17" s="1187"/>
      <c r="E17" s="1187"/>
      <c r="J17" s="289"/>
      <c r="K17" s="289"/>
      <c r="M17" s="1191" t="s">
        <v>561</v>
      </c>
      <c r="N17" s="1191"/>
      <c r="O17" s="1191"/>
      <c r="P17" s="1191"/>
    </row>
    <row r="18" spans="1:16" ht="45" customHeight="1"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1192"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92"/>
      <c r="O18" s="1192"/>
      <c r="P18" s="1192"/>
    </row>
    <row r="19" spans="1:16" ht="45" customHeight="1" x14ac:dyDescent="0.35">
      <c r="A19" s="386" t="s">
        <v>448</v>
      </c>
      <c r="B19" s="387" t="s">
        <v>449</v>
      </c>
      <c r="C19" s="497" t="str">
        <f t="shared" si="2"/>
        <v>C2-08 - Déterminer les actions mécaniques en dynamique dans le cas où le mouvement est imposé.</v>
      </c>
      <c r="D19" s="1188" t="s">
        <v>566</v>
      </c>
      <c r="E19" s="388" t="s">
        <v>7</v>
      </c>
      <c r="J19" s="289"/>
      <c r="K19" s="289"/>
      <c r="M19" s="389" t="s">
        <v>425</v>
      </c>
      <c r="N19" s="390" t="s">
        <v>426</v>
      </c>
      <c r="O19" s="390" t="s">
        <v>568</v>
      </c>
      <c r="P19" s="391" t="s">
        <v>7</v>
      </c>
    </row>
    <row r="20" spans="1:16" ht="45" customHeight="1" x14ac:dyDescent="0.35">
      <c r="A20" s="386" t="s">
        <v>451</v>
      </c>
      <c r="B20" s="387" t="s">
        <v>452</v>
      </c>
      <c r="C20" s="498" t="str">
        <f t="shared" si="2"/>
        <v>C2-09 - Déterminer la loi de mouvement dans le cas où les efforts extérieurs sont connus.</v>
      </c>
      <c r="D20" s="1190"/>
      <c r="E20" s="388" t="s">
        <v>7</v>
      </c>
      <c r="J20" s="306" t="s">
        <v>340</v>
      </c>
      <c r="K20" s="307" t="s">
        <v>82</v>
      </c>
      <c r="L20" s="309"/>
      <c r="M20" s="389" t="s">
        <v>448</v>
      </c>
      <c r="N20" s="390" t="s">
        <v>449</v>
      </c>
      <c r="O20" s="1193" t="s">
        <v>565</v>
      </c>
      <c r="P20" s="391" t="s">
        <v>7</v>
      </c>
    </row>
    <row r="21" spans="1:16" ht="14.5" customHeight="1" x14ac:dyDescent="0.35">
      <c r="J21" s="313" t="s">
        <v>342</v>
      </c>
      <c r="K21" s="314" t="s">
        <v>343</v>
      </c>
      <c r="L21" s="315" t="s">
        <v>6</v>
      </c>
      <c r="M21" s="389" t="s">
        <v>451</v>
      </c>
      <c r="N21" s="390" t="s">
        <v>452</v>
      </c>
      <c r="O21" s="1194"/>
      <c r="P21" s="391" t="s">
        <v>7</v>
      </c>
    </row>
    <row r="22" spans="1:16" ht="14.5" customHeight="1" x14ac:dyDescent="0.35">
      <c r="A22" s="1191" t="s">
        <v>561</v>
      </c>
      <c r="B22" s="1191"/>
      <c r="C22" s="1191"/>
      <c r="D22" s="1191"/>
      <c r="E22" s="1191"/>
      <c r="M22" s="173"/>
      <c r="N22" s="174"/>
      <c r="O22" s="174"/>
      <c r="P22" s="174"/>
    </row>
    <row r="23" spans="1:16" ht="55" customHeight="1" x14ac:dyDescent="0.35">
      <c r="A23" s="1192"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92"/>
      <c r="C23" s="1192"/>
      <c r="D23" s="1192"/>
      <c r="E23" s="1192"/>
      <c r="M23" s="1183"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83"/>
      <c r="O23" s="1183"/>
      <c r="P23" s="1183"/>
    </row>
    <row r="24" spans="1:16" ht="63"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52.5" x14ac:dyDescent="0.35">
      <c r="A25" s="389" t="s">
        <v>448</v>
      </c>
      <c r="B25" s="390" t="s">
        <v>449</v>
      </c>
      <c r="C25" s="499" t="str">
        <f t="shared" si="3"/>
        <v>C2-08 - Déterminer les actions mécaniques en dynamique dans le cas où le mouvement est imposé.</v>
      </c>
      <c r="D25" s="1193" t="s">
        <v>565</v>
      </c>
      <c r="E25" s="391" t="s">
        <v>7</v>
      </c>
      <c r="M25" s="463" t="s">
        <v>320</v>
      </c>
      <c r="N25" s="464" t="s">
        <v>321</v>
      </c>
      <c r="O25" s="464" t="s">
        <v>322</v>
      </c>
      <c r="P25" s="465" t="s">
        <v>7</v>
      </c>
    </row>
    <row r="26" spans="1:16" ht="31.5" x14ac:dyDescent="0.35">
      <c r="A26" s="389" t="s">
        <v>451</v>
      </c>
      <c r="B26" s="390" t="s">
        <v>452</v>
      </c>
      <c r="C26" s="500" t="str">
        <f t="shared" si="3"/>
        <v>C2-09 - Déterminer la loi de mouvement dans le cas où les efforts extérieurs sont connus.</v>
      </c>
      <c r="D26" s="1194"/>
      <c r="E26" s="391" t="s">
        <v>7</v>
      </c>
      <c r="M26" s="460" t="s">
        <v>419</v>
      </c>
      <c r="N26" s="461" t="s">
        <v>420</v>
      </c>
      <c r="O26" s="461" t="s">
        <v>421</v>
      </c>
      <c r="P26" s="462" t="s">
        <v>7</v>
      </c>
    </row>
    <row r="27" spans="1:16" ht="14.5" customHeight="1" x14ac:dyDescent="0.35">
      <c r="M27" s="1185"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85"/>
      <c r="O27" s="1185"/>
      <c r="P27" s="1185"/>
    </row>
    <row r="28" spans="1:16" s="288" customFormat="1" ht="14.5" customHeight="1" x14ac:dyDescent="0.35">
      <c r="A28" s="1198" t="s">
        <v>564</v>
      </c>
      <c r="B28" s="1198"/>
      <c r="C28" s="1198"/>
      <c r="D28" s="1198"/>
      <c r="E28" s="1198"/>
      <c r="M28" s="466" t="s">
        <v>375</v>
      </c>
      <c r="N28" s="467" t="s">
        <v>376</v>
      </c>
      <c r="O28" s="467" t="s">
        <v>377</v>
      </c>
      <c r="P28" s="468" t="s">
        <v>6</v>
      </c>
    </row>
    <row r="29" spans="1:16" ht="59.5" customHeight="1" x14ac:dyDescent="0.35">
      <c r="A29" s="1183"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83"/>
      <c r="C29" s="1183"/>
      <c r="D29" s="1183"/>
      <c r="E29" s="1183"/>
      <c r="M29" s="466" t="s">
        <v>409</v>
      </c>
      <c r="N29" s="467" t="s">
        <v>410</v>
      </c>
      <c r="O29" s="467"/>
      <c r="P29" s="468" t="s">
        <v>6</v>
      </c>
    </row>
    <row r="30" spans="1:16" s="288" customFormat="1" ht="52.5"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42" x14ac:dyDescent="0.35">
      <c r="A31" s="463" t="s">
        <v>320</v>
      </c>
      <c r="B31" s="464" t="s">
        <v>321</v>
      </c>
      <c r="C31" s="464" t="str">
        <f t="shared" si="4"/>
        <v xml:space="preserve">A3-08 - Analyser les principes d'intelligence artificielle. </v>
      </c>
      <c r="D31" s="464" t="s">
        <v>322</v>
      </c>
      <c r="E31" s="465" t="s">
        <v>7</v>
      </c>
    </row>
    <row r="32" spans="1:16" s="288" customFormat="1" ht="42"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42"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1186" t="s">
        <v>563</v>
      </c>
      <c r="N34" s="1186"/>
      <c r="O34" s="1186"/>
      <c r="P34" s="1186"/>
    </row>
    <row r="35" spans="1:16" s="288" customFormat="1" ht="14.5" customHeight="1" x14ac:dyDescent="0.35">
      <c r="A35" s="1184" t="s">
        <v>562</v>
      </c>
      <c r="B35" s="1184"/>
      <c r="C35" s="1184"/>
      <c r="D35" s="1184"/>
      <c r="E35" s="1184"/>
      <c r="M35" s="469" t="s">
        <v>545</v>
      </c>
      <c r="N35" s="470" t="s">
        <v>546</v>
      </c>
      <c r="O35" s="471" t="s">
        <v>547</v>
      </c>
      <c r="P35" s="472" t="s">
        <v>6</v>
      </c>
    </row>
    <row r="36" spans="1:16" ht="73" customHeight="1" x14ac:dyDescent="0.35">
      <c r="A36" s="1185"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85"/>
      <c r="C36" s="1185"/>
      <c r="D36" s="1185"/>
      <c r="E36" s="1185"/>
      <c r="M36" s="173"/>
      <c r="N36" s="174"/>
      <c r="O36" s="174"/>
      <c r="P36" s="174"/>
    </row>
    <row r="37" spans="1:16" ht="31.5"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31.5"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21" x14ac:dyDescent="0.35">
      <c r="A39" s="466" t="s">
        <v>406</v>
      </c>
      <c r="B39" s="467" t="s">
        <v>407</v>
      </c>
      <c r="C39" s="467" t="str">
        <f t="shared" si="5"/>
        <v>B3-02 - Préciser les limites de validité d'un modèle.</v>
      </c>
      <c r="D39" s="467" t="s">
        <v>408</v>
      </c>
      <c r="E39" s="468" t="s">
        <v>6</v>
      </c>
      <c r="M39" s="173"/>
      <c r="N39" s="174"/>
      <c r="O39" s="174"/>
      <c r="P39" s="174"/>
    </row>
    <row r="40" spans="1:16"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2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86" t="s">
        <v>563</v>
      </c>
      <c r="B43" s="1186"/>
      <c r="C43" s="1186"/>
      <c r="D43" s="1186"/>
      <c r="E43" s="1186"/>
      <c r="M43" s="332" t="s">
        <v>492</v>
      </c>
      <c r="N43" s="333" t="s">
        <v>493</v>
      </c>
      <c r="O43" s="333"/>
      <c r="P43" s="334" t="s">
        <v>7</v>
      </c>
    </row>
    <row r="44" spans="1:16" ht="43"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1203" t="s">
        <v>333</v>
      </c>
      <c r="E62" s="304" t="s">
        <v>6</v>
      </c>
      <c r="M62" s="289"/>
      <c r="N62" s="289"/>
      <c r="O62" s="177"/>
    </row>
    <row r="63" spans="1:16" ht="14.5" customHeight="1" x14ac:dyDescent="0.35">
      <c r="A63" s="302" t="s">
        <v>334</v>
      </c>
      <c r="B63" s="303" t="s">
        <v>335</v>
      </c>
      <c r="C63" s="475"/>
      <c r="D63" s="1204"/>
      <c r="E63" s="304" t="s">
        <v>6</v>
      </c>
      <c r="G63" s="302" t="s">
        <v>338</v>
      </c>
      <c r="H63" s="303" t="s">
        <v>339</v>
      </c>
      <c r="M63" s="289"/>
      <c r="N63" s="289"/>
      <c r="O63" s="177"/>
    </row>
    <row r="64" spans="1:16" ht="14.5" customHeight="1" x14ac:dyDescent="0.35">
      <c r="A64" s="302" t="s">
        <v>336</v>
      </c>
      <c r="B64" s="303" t="s">
        <v>337</v>
      </c>
      <c r="C64" s="475"/>
      <c r="D64" s="1204"/>
      <c r="E64" s="304" t="s">
        <v>6</v>
      </c>
      <c r="M64" s="289"/>
      <c r="N64" s="289"/>
      <c r="O64" s="177"/>
    </row>
    <row r="65" spans="1:16" ht="14.5" customHeight="1" x14ac:dyDescent="0.35">
      <c r="A65" s="302" t="s">
        <v>338</v>
      </c>
      <c r="B65" s="303" t="s">
        <v>339</v>
      </c>
      <c r="C65" s="476"/>
      <c r="D65" s="1205"/>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3"/>
      <c r="D69" s="1206" t="s">
        <v>344</v>
      </c>
      <c r="E69" s="315" t="s">
        <v>6</v>
      </c>
      <c r="G69" s="313" t="s">
        <v>347</v>
      </c>
      <c r="H69" s="314" t="s">
        <v>348</v>
      </c>
    </row>
    <row r="70" spans="1:16" s="288" customFormat="1" ht="14.5" customHeight="1" x14ac:dyDescent="0.35">
      <c r="A70" s="313" t="s">
        <v>345</v>
      </c>
      <c r="B70" s="314" t="s">
        <v>346</v>
      </c>
      <c r="C70" s="484"/>
      <c r="D70" s="1207"/>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4"/>
      <c r="D71" s="1207"/>
      <c r="E71" s="315" t="s">
        <v>6</v>
      </c>
      <c r="G71" s="310" t="s">
        <v>185</v>
      </c>
      <c r="H71" s="311" t="s">
        <v>351</v>
      </c>
    </row>
    <row r="72" spans="1:16" s="288" customFormat="1" ht="14.5" customHeight="1" x14ac:dyDescent="0.35">
      <c r="A72" s="313" t="s">
        <v>349</v>
      </c>
      <c r="B72" s="314" t="s">
        <v>350</v>
      </c>
      <c r="C72" s="485"/>
      <c r="D72" s="1208"/>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2"/>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2022-04-30T12:20:23Z</dcterms:modified>
</cp:coreProperties>
</file>